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updateLinks="never" codeName="ThisWorkbook" defaultThemeVersion="124226"/>
  <mc:AlternateContent xmlns:mc="http://schemas.openxmlformats.org/markup-compatibility/2006">
    <mc:Choice Requires="x15">
      <x15ac:absPath xmlns:x15ac="http://schemas.microsoft.com/office/spreadsheetml/2010/11/ac" url="I:\Office of Procurement and Grants\Team - Subawards and Grants\2.a. COMPETITIVE AWARD\RFAs\6418 - Title V Adolescent Reproductive RFA\Ready to Post\"/>
    </mc:Choice>
  </mc:AlternateContent>
  <xr:revisionPtr revIDLastSave="0" documentId="8_{704B3E22-66FC-46F2-BEEF-380812BB27A0}" xr6:coauthVersionLast="47" xr6:coauthVersionMax="47" xr10:uidLastSave="{00000000-0000-0000-0000-000000000000}"/>
  <bookViews>
    <workbookView xWindow="28680" yWindow="-120" windowWidth="29040" windowHeight="17640" tabRatio="961" activeTab="1" xr2:uid="{00000000-000D-0000-FFFF-FFFF00000000}"/>
  </bookViews>
  <sheets>
    <sheet name="1-info" sheetId="11" r:id="rId1"/>
    <sheet name="2-Budget JUSTIFY" sheetId="17" r:id="rId2"/>
    <sheet name="3-Budget + REVISE" sheetId="8" state="hidden" r:id="rId3"/>
    <sheet name="4-EXPENSE 1st Period" sheetId="1" state="hidden" r:id="rId4"/>
    <sheet name=" 5-EXPENSE 2nd Period" sheetId="5" state="hidden" r:id="rId5"/>
    <sheet name="6-EXPENSE 3rd Period" sheetId="6" state="hidden" r:id="rId6"/>
    <sheet name=" 7-EXPENSE 4th Period" sheetId="7" state="hidden" r:id="rId7"/>
    <sheet name=" 8-EXPENSE 5th Period" sheetId="19" state="hidden" r:id="rId8"/>
    <sheet name=" 9-EXPENSE 6th Period" sheetId="20" state="hidden" r:id="rId9"/>
    <sheet name=" 10-EXPENSE 7th Period" sheetId="21" state="hidden" r:id="rId10"/>
    <sheet name=" 11-EXPENSE 8th Period" sheetId="22" state="hidden" r:id="rId11"/>
    <sheet name="12-Personnel Calc" sheetId="18" r:id="rId12"/>
    <sheet name="13-Indirect Calc" sheetId="13" r:id="rId13"/>
    <sheet name="14-Match Calc" sheetId="14" r:id="rId14"/>
    <sheet name="15-Program Income Tracker" sheetId="15" r:id="rId15"/>
    <sheet name="16-Supplemental Support" sheetId="24" r:id="rId16"/>
    <sheet name="Background" sheetId="23" state="hidden" r:id="rId17"/>
  </sheets>
  <externalReferences>
    <externalReference r:id="rId18"/>
  </externalReferences>
  <definedNames>
    <definedName name="DATA_01">'[1]4th Qtr'!#REF!</definedName>
    <definedName name="DATA_02">'[1]4th Qtr'!#REF!</definedName>
    <definedName name="DATA_03">'[1]4th Qtr'!#REF!</definedName>
    <definedName name="DATA_04">'[1]4th Qtr'!#REF!</definedName>
    <definedName name="DATA_05">'[1]4th Qtr'!#REF!</definedName>
    <definedName name="IntroPrintArea">#REF!</definedName>
    <definedName name="Look1Area">#REF!</definedName>
    <definedName name="Look2Area">#REF!</definedName>
    <definedName name="Look3Area">#REF!</definedName>
    <definedName name="Look4Area">#REF!</definedName>
    <definedName name="Look5Area">#REF!</definedName>
    <definedName name="_xlnm.Print_Area" localSheetId="9">' 10-EXPENSE 7th Period'!$B$1:$M$136</definedName>
    <definedName name="_xlnm.Print_Area" localSheetId="10">' 11-EXPENSE 8th Period'!$B$1:$M$136</definedName>
    <definedName name="_xlnm.Print_Area" localSheetId="4">' 5-EXPENSE 2nd Period'!$B$2:$M$136</definedName>
    <definedName name="_xlnm.Print_Area" localSheetId="6">' 7-EXPENSE 4th Period'!$B$1:$M$136</definedName>
    <definedName name="_xlnm.Print_Area" localSheetId="7">' 8-EXPENSE 5th Period'!$B$1:$M$136</definedName>
    <definedName name="_xlnm.Print_Area" localSheetId="8">' 9-EXPENSE 6th Period'!$B$1:$M$136</definedName>
    <definedName name="_xlnm.Print_Area" localSheetId="13">'14-Match Calc'!$B$1:$AI$57</definedName>
    <definedName name="_xlnm.Print_Area" localSheetId="1">'2-Budget JUSTIFY'!$A$1:$C$125</definedName>
    <definedName name="_xlnm.Print_Area" localSheetId="2">'3-Budget + REVISE'!$B$1:$T$122</definedName>
    <definedName name="_xlnm.Print_Area" localSheetId="5">'6-EXPENSE 3rd Period'!$B$1:$M$136</definedName>
    <definedName name="_xlnm.Print_Titles" localSheetId="9">' 10-EXPENSE 7th Period'!$16:$16</definedName>
    <definedName name="_xlnm.Print_Titles" localSheetId="10">' 11-EXPENSE 8th Period'!$16:$16</definedName>
    <definedName name="_xlnm.Print_Titles" localSheetId="4">' 5-EXPENSE 2nd Period'!$16:$16</definedName>
    <definedName name="_xlnm.Print_Titles" localSheetId="6">' 7-EXPENSE 4th Period'!$16:$16</definedName>
    <definedName name="_xlnm.Print_Titles" localSheetId="7">' 8-EXPENSE 5th Period'!$16:$16</definedName>
    <definedName name="_xlnm.Print_Titles" localSheetId="8">' 9-EXPENSE 6th Period'!$16:$16</definedName>
    <definedName name="_xlnm.Print_Titles" localSheetId="1">'2-Budget JUSTIFY'!$1:$4</definedName>
    <definedName name="_xlnm.Print_Titles" localSheetId="2">'3-Budget + REVISE'!$1:$7</definedName>
    <definedName name="_xlnm.Print_Titles" localSheetId="3">'4-EXPENSE 1st Period'!$16:$16</definedName>
    <definedName name="_xlnm.Print_Titles" localSheetId="5">'6-EXPENSE 3rd Period'!$16:$16</definedName>
    <definedName name="TemplatePrintArea">'[1]4th Qtr'!#REF!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7" l="1"/>
  <c r="E123" i="8"/>
  <c r="F123" i="8"/>
  <c r="G123" i="8"/>
  <c r="H123" i="8"/>
  <c r="I123" i="8"/>
  <c r="F8" i="1"/>
  <c r="B10" i="17"/>
  <c r="H12" i="15"/>
  <c r="G12" i="15"/>
  <c r="I12" i="15"/>
  <c r="J12" i="15"/>
  <c r="J132" i="22"/>
  <c r="J132" i="21"/>
  <c r="J132" i="20"/>
  <c r="J132" i="19"/>
  <c r="J132" i="7"/>
  <c r="J132" i="6"/>
  <c r="J132" i="5"/>
  <c r="J132" i="1"/>
  <c r="B37" i="17"/>
  <c r="B8" i="17"/>
  <c r="B31" i="17" s="1"/>
  <c r="B7" i="17" l="1"/>
  <c r="B12" i="17"/>
  <c r="C32" i="17"/>
  <c r="C10" i="17"/>
  <c r="I59" i="5"/>
  <c r="I59" i="6" s="1"/>
  <c r="I59" i="7" s="1"/>
  <c r="I59" i="19" s="1"/>
  <c r="I59" i="20" s="1"/>
  <c r="I59" i="21" s="1"/>
  <c r="I59" i="22" s="1"/>
  <c r="I46" i="5"/>
  <c r="I46" i="6" s="1"/>
  <c r="I46" i="7" s="1"/>
  <c r="I46" i="19" s="1"/>
  <c r="I46" i="20" s="1"/>
  <c r="I46" i="21" s="1"/>
  <c r="I46" i="22" s="1"/>
  <c r="I47" i="5"/>
  <c r="I47" i="6" s="1"/>
  <c r="I47" i="7" s="1"/>
  <c r="I47" i="19" s="1"/>
  <c r="I47" i="20" s="1"/>
  <c r="I47" i="21" s="1"/>
  <c r="I47" i="22" s="1"/>
  <c r="I49" i="5"/>
  <c r="I49" i="6" s="1"/>
  <c r="I49" i="7" s="1"/>
  <c r="I49" i="19" s="1"/>
  <c r="I49" i="20" s="1"/>
  <c r="I49" i="21" s="1"/>
  <c r="I49" i="22" s="1"/>
  <c r="I52" i="5"/>
  <c r="I52" i="6" s="1"/>
  <c r="I52" i="7" s="1"/>
  <c r="I52" i="19" s="1"/>
  <c r="I52" i="20" s="1"/>
  <c r="I52" i="21" s="1"/>
  <c r="I52" i="22" s="1"/>
  <c r="I53" i="5"/>
  <c r="I53" i="6" s="1"/>
  <c r="I53" i="7" s="1"/>
  <c r="I53" i="19" s="1"/>
  <c r="I53" i="20" s="1"/>
  <c r="I53" i="21" s="1"/>
  <c r="I53" i="22" s="1"/>
  <c r="I21" i="5"/>
  <c r="I21" i="6" s="1"/>
  <c r="I21" i="7" s="1"/>
  <c r="I21" i="19" s="1"/>
  <c r="I23" i="5"/>
  <c r="I23" i="6" s="1"/>
  <c r="I23" i="7" s="1"/>
  <c r="I23" i="19" s="1"/>
  <c r="I23" i="20" s="1"/>
  <c r="I23" i="21" s="1"/>
  <c r="I27" i="5"/>
  <c r="I27" i="6" s="1"/>
  <c r="I27" i="7" s="1"/>
  <c r="I27" i="19" s="1"/>
  <c r="I27" i="20" s="1"/>
  <c r="I27" i="21" s="1"/>
  <c r="I27" i="22" s="1"/>
  <c r="I28" i="5"/>
  <c r="I28" i="6" s="1"/>
  <c r="I28" i="7" s="1"/>
  <c r="I28" i="19" s="1"/>
  <c r="I28" i="20" s="1"/>
  <c r="I28" i="21" s="1"/>
  <c r="I28" i="22" s="1"/>
  <c r="I23" i="1"/>
  <c r="I24" i="1"/>
  <c r="I24" i="5" s="1"/>
  <c r="I24" i="6" s="1"/>
  <c r="I24" i="7" s="1"/>
  <c r="I24" i="19" s="1"/>
  <c r="I24" i="20" s="1"/>
  <c r="I24" i="21" s="1"/>
  <c r="I24" i="22" s="1"/>
  <c r="I25" i="1"/>
  <c r="I25" i="5" s="1"/>
  <c r="I25" i="6" s="1"/>
  <c r="I25" i="7" s="1"/>
  <c r="I25" i="19" s="1"/>
  <c r="I25" i="20" s="1"/>
  <c r="I25" i="21" s="1"/>
  <c r="I25" i="22" s="1"/>
  <c r="I26" i="1"/>
  <c r="I26" i="5" s="1"/>
  <c r="I26" i="6" s="1"/>
  <c r="I26" i="7" s="1"/>
  <c r="I26" i="19" s="1"/>
  <c r="I26" i="20" s="1"/>
  <c r="I26" i="21" s="1"/>
  <c r="I26" i="22" s="1"/>
  <c r="I27" i="1"/>
  <c r="I28" i="1"/>
  <c r="I29" i="1"/>
  <c r="I29" i="5" s="1"/>
  <c r="I29" i="6" s="1"/>
  <c r="I29" i="7" s="1"/>
  <c r="I29" i="19" s="1"/>
  <c r="I29" i="20" s="1"/>
  <c r="I29" i="21" s="1"/>
  <c r="I29" i="22" s="1"/>
  <c r="I30" i="1"/>
  <c r="I30" i="5" s="1"/>
  <c r="I30" i="6" s="1"/>
  <c r="I30" i="7" s="1"/>
  <c r="I30" i="19" s="1"/>
  <c r="I30" i="20" s="1"/>
  <c r="I30" i="21" s="1"/>
  <c r="I30" i="22" s="1"/>
  <c r="I31" i="1"/>
  <c r="I31" i="5" s="1"/>
  <c r="I31" i="6" s="1"/>
  <c r="I31" i="7" s="1"/>
  <c r="I31" i="19" s="1"/>
  <c r="I31" i="20" s="1"/>
  <c r="I31" i="21" s="1"/>
  <c r="I31" i="22" s="1"/>
  <c r="I32" i="1"/>
  <c r="I32" i="5" s="1"/>
  <c r="I32" i="6" s="1"/>
  <c r="I32" i="7" s="1"/>
  <c r="I32" i="19" s="1"/>
  <c r="I32" i="20" s="1"/>
  <c r="I32" i="21" s="1"/>
  <c r="I32" i="22" s="1"/>
  <c r="I33" i="1"/>
  <c r="I33" i="5" s="1"/>
  <c r="I33" i="6" s="1"/>
  <c r="I33" i="7" s="1"/>
  <c r="I33" i="19" s="1"/>
  <c r="I33" i="20" s="1"/>
  <c r="I33" i="21" s="1"/>
  <c r="I33" i="22" s="1"/>
  <c r="I34" i="1"/>
  <c r="I34" i="5" s="1"/>
  <c r="I34" i="6" s="1"/>
  <c r="I34" i="7" s="1"/>
  <c r="I34" i="19" s="1"/>
  <c r="I34" i="20" s="1"/>
  <c r="I34" i="21" s="1"/>
  <c r="I34" i="22" s="1"/>
  <c r="I35" i="1"/>
  <c r="I35" i="5" s="1"/>
  <c r="I35" i="6" s="1"/>
  <c r="I35" i="7" s="1"/>
  <c r="I35" i="19" s="1"/>
  <c r="I35" i="20" s="1"/>
  <c r="I35" i="21" s="1"/>
  <c r="I35" i="22" s="1"/>
  <c r="I36" i="1"/>
  <c r="I36" i="5" s="1"/>
  <c r="I36" i="6" s="1"/>
  <c r="I36" i="7" s="1"/>
  <c r="I36" i="19" s="1"/>
  <c r="I36" i="20" s="1"/>
  <c r="I36" i="21" s="1"/>
  <c r="I36" i="22" s="1"/>
  <c r="I37" i="1"/>
  <c r="I37" i="5" s="1"/>
  <c r="I37" i="6" s="1"/>
  <c r="I37" i="7" s="1"/>
  <c r="I37" i="19" s="1"/>
  <c r="I37" i="20" s="1"/>
  <c r="I37" i="21" s="1"/>
  <c r="I37" i="22" s="1"/>
  <c r="I38" i="1"/>
  <c r="I38" i="5" s="1"/>
  <c r="I38" i="6" s="1"/>
  <c r="I38" i="7" s="1"/>
  <c r="I38" i="19" s="1"/>
  <c r="I38" i="20" s="1"/>
  <c r="I38" i="21" s="1"/>
  <c r="I38" i="22" s="1"/>
  <c r="I39" i="1"/>
  <c r="I39" i="5" s="1"/>
  <c r="I39" i="6" s="1"/>
  <c r="I39" i="7" s="1"/>
  <c r="I39" i="19" s="1"/>
  <c r="I39" i="20" s="1"/>
  <c r="I39" i="21" s="1"/>
  <c r="I39" i="22" s="1"/>
  <c r="I46" i="1"/>
  <c r="I47" i="1"/>
  <c r="I48" i="1"/>
  <c r="I48" i="5" s="1"/>
  <c r="I48" i="6" s="1"/>
  <c r="I48" i="7" s="1"/>
  <c r="I48" i="19" s="1"/>
  <c r="I48" i="20" s="1"/>
  <c r="I48" i="21" s="1"/>
  <c r="I48" i="22" s="1"/>
  <c r="I49" i="1"/>
  <c r="I50" i="1"/>
  <c r="I50" i="5" s="1"/>
  <c r="I50" i="6" s="1"/>
  <c r="I50" i="7" s="1"/>
  <c r="I50" i="19" s="1"/>
  <c r="I50" i="20" s="1"/>
  <c r="I50" i="21" s="1"/>
  <c r="I50" i="22" s="1"/>
  <c r="I51" i="1"/>
  <c r="I51" i="5" s="1"/>
  <c r="I51" i="6" s="1"/>
  <c r="I51" i="7" s="1"/>
  <c r="I51" i="19" s="1"/>
  <c r="I51" i="20" s="1"/>
  <c r="I51" i="21" s="1"/>
  <c r="I51" i="22" s="1"/>
  <c r="I52" i="1"/>
  <c r="I53" i="1"/>
  <c r="I54" i="1"/>
  <c r="I54" i="5" s="1"/>
  <c r="I54" i="6" s="1"/>
  <c r="I54" i="7" s="1"/>
  <c r="I54" i="19" s="1"/>
  <c r="I54" i="20" s="1"/>
  <c r="I54" i="21" s="1"/>
  <c r="I54" i="22" s="1"/>
  <c r="I55" i="1"/>
  <c r="I55" i="5" s="1"/>
  <c r="I55" i="6" s="1"/>
  <c r="I55" i="7" s="1"/>
  <c r="I55" i="19" s="1"/>
  <c r="I55" i="20" s="1"/>
  <c r="I55" i="21" s="1"/>
  <c r="I55" i="22" s="1"/>
  <c r="I56" i="1"/>
  <c r="I56" i="5" s="1"/>
  <c r="I56" i="6" s="1"/>
  <c r="I56" i="7" s="1"/>
  <c r="I56" i="19" s="1"/>
  <c r="I56" i="20" s="1"/>
  <c r="I56" i="21" s="1"/>
  <c r="I56" i="22" s="1"/>
  <c r="I57" i="1"/>
  <c r="I57" i="5" s="1"/>
  <c r="I57" i="6" s="1"/>
  <c r="I57" i="7" s="1"/>
  <c r="I57" i="19" s="1"/>
  <c r="I57" i="20" s="1"/>
  <c r="I57" i="21" s="1"/>
  <c r="I57" i="22" s="1"/>
  <c r="I58" i="1"/>
  <c r="I58" i="5" s="1"/>
  <c r="I58" i="6" s="1"/>
  <c r="I58" i="7" s="1"/>
  <c r="I58" i="19" s="1"/>
  <c r="I58" i="20" s="1"/>
  <c r="I58" i="21" s="1"/>
  <c r="I58" i="22" s="1"/>
  <c r="I59" i="1"/>
  <c r="I60" i="1"/>
  <c r="I60" i="5" s="1"/>
  <c r="I60" i="6" s="1"/>
  <c r="I60" i="7" s="1"/>
  <c r="I60" i="19" s="1"/>
  <c r="I60" i="20" s="1"/>
  <c r="I60" i="21" s="1"/>
  <c r="I60" i="22" s="1"/>
  <c r="I61" i="1"/>
  <c r="I61" i="5" s="1"/>
  <c r="I61" i="6" s="1"/>
  <c r="I61" i="7" s="1"/>
  <c r="I61" i="19" s="1"/>
  <c r="I61" i="20" s="1"/>
  <c r="I61" i="21" s="1"/>
  <c r="I61" i="22" s="1"/>
  <c r="I62" i="1"/>
  <c r="I62" i="5" s="1"/>
  <c r="I62" i="6" s="1"/>
  <c r="I62" i="7" s="1"/>
  <c r="I62" i="19" s="1"/>
  <c r="I62" i="20" s="1"/>
  <c r="C37" i="8"/>
  <c r="C38" i="8"/>
  <c r="C39" i="8"/>
  <c r="C40" i="8"/>
  <c r="C41" i="8"/>
  <c r="C42" i="8"/>
  <c r="C43" i="8"/>
  <c r="C44" i="8"/>
  <c r="C45" i="8"/>
  <c r="C46" i="8"/>
  <c r="C47" i="8"/>
  <c r="C48" i="8"/>
  <c r="C49" i="8"/>
  <c r="C50" i="8"/>
  <c r="C51" i="8"/>
  <c r="C52" i="8"/>
  <c r="C53" i="8"/>
  <c r="I45" i="1"/>
  <c r="I45" i="5" s="1"/>
  <c r="I45" i="6" s="1"/>
  <c r="I45" i="7" s="1"/>
  <c r="I45" i="19" s="1"/>
  <c r="I45" i="20" s="1"/>
  <c r="I45" i="21" s="1"/>
  <c r="I45" i="22" s="1"/>
  <c r="I43" i="1"/>
  <c r="I43" i="5" s="1"/>
  <c r="I43" i="6" s="1"/>
  <c r="I43" i="7" s="1"/>
  <c r="I43" i="19" s="1"/>
  <c r="I44" i="1"/>
  <c r="I44" i="5" s="1"/>
  <c r="I44" i="6" s="1"/>
  <c r="I44" i="7" s="1"/>
  <c r="I44" i="19" s="1"/>
  <c r="I20" i="1"/>
  <c r="I20" i="5" s="1"/>
  <c r="I20" i="6" s="1"/>
  <c r="I21" i="1"/>
  <c r="I22" i="1"/>
  <c r="I22" i="5" s="1"/>
  <c r="I22" i="6" s="1"/>
  <c r="I22" i="7" s="1"/>
  <c r="I22" i="19" s="1"/>
  <c r="D8" i="8"/>
  <c r="D31" i="8"/>
  <c r="B15" i="8"/>
  <c r="B24" i="21" s="1"/>
  <c r="C15" i="8"/>
  <c r="B16" i="8"/>
  <c r="B25" i="19" s="1"/>
  <c r="C16" i="8"/>
  <c r="B17" i="8"/>
  <c r="B26" i="22" s="1"/>
  <c r="C17" i="8"/>
  <c r="B18" i="8"/>
  <c r="B27" i="21" s="1"/>
  <c r="C18" i="8"/>
  <c r="B19" i="8"/>
  <c r="B28" i="7" s="1"/>
  <c r="C19" i="8"/>
  <c r="B20" i="8"/>
  <c r="B29" i="19" s="1"/>
  <c r="C20" i="8"/>
  <c r="B21" i="8"/>
  <c r="B30" i="22" s="1"/>
  <c r="C21" i="8"/>
  <c r="B22" i="8"/>
  <c r="B31" i="21" s="1"/>
  <c r="C22" i="8"/>
  <c r="B23" i="8"/>
  <c r="B32" i="7" s="1"/>
  <c r="C23" i="8"/>
  <c r="B24" i="8"/>
  <c r="B33" i="19" s="1"/>
  <c r="C24" i="8"/>
  <c r="B25" i="8"/>
  <c r="B34" i="22" s="1"/>
  <c r="C25" i="8"/>
  <c r="B26" i="8"/>
  <c r="B35" i="21" s="1"/>
  <c r="C26" i="8"/>
  <c r="B27" i="8"/>
  <c r="B36" i="7" s="1"/>
  <c r="C27" i="8"/>
  <c r="B28" i="8"/>
  <c r="B37" i="21" s="1"/>
  <c r="C28" i="8"/>
  <c r="B29" i="8"/>
  <c r="B38" i="19" s="1"/>
  <c r="C29" i="8"/>
  <c r="B30" i="8"/>
  <c r="B39" i="22" s="1"/>
  <c r="C30" i="8"/>
  <c r="B52" i="17"/>
  <c r="B53" i="8" s="1"/>
  <c r="B62" i="22" s="1"/>
  <c r="B50" i="17"/>
  <c r="B51" i="8" s="1"/>
  <c r="B36" i="17"/>
  <c r="B37" i="8" s="1"/>
  <c r="B38" i="8"/>
  <c r="B38" i="17"/>
  <c r="B39" i="8" s="1"/>
  <c r="B39" i="17"/>
  <c r="B40" i="8" s="1"/>
  <c r="B49" i="22" s="1"/>
  <c r="B40" i="17"/>
  <c r="B41" i="8" s="1"/>
  <c r="B41" i="17"/>
  <c r="B42" i="8" s="1"/>
  <c r="B51" i="19" s="1"/>
  <c r="B42" i="17"/>
  <c r="B43" i="8" s="1"/>
  <c r="B43" i="17"/>
  <c r="B44" i="8" s="1"/>
  <c r="B53" i="22" s="1"/>
  <c r="B44" i="17"/>
  <c r="B45" i="8" s="1"/>
  <c r="B45" i="17"/>
  <c r="B46" i="8" s="1"/>
  <c r="B55" i="19" s="1"/>
  <c r="B46" i="17"/>
  <c r="B47" i="8" s="1"/>
  <c r="B47" i="17"/>
  <c r="B48" i="8" s="1"/>
  <c r="B57" i="22" s="1"/>
  <c r="B48" i="17"/>
  <c r="B49" i="8" s="1"/>
  <c r="B49" i="17"/>
  <c r="B50" i="8" s="1"/>
  <c r="B59" i="19" s="1"/>
  <c r="D22" i="18"/>
  <c r="G22" i="18"/>
  <c r="I22" i="18"/>
  <c r="L22" i="18" s="1"/>
  <c r="D23" i="18"/>
  <c r="G23" i="18"/>
  <c r="I23" i="18"/>
  <c r="K23" i="18"/>
  <c r="M23" i="18" s="1"/>
  <c r="L23" i="18"/>
  <c r="D24" i="18"/>
  <c r="G24" i="18"/>
  <c r="I24" i="18"/>
  <c r="L24" i="18" s="1"/>
  <c r="D25" i="18"/>
  <c r="G25" i="18"/>
  <c r="I25" i="18"/>
  <c r="K25" i="18" s="1"/>
  <c r="D26" i="18"/>
  <c r="G26" i="18"/>
  <c r="I26" i="18"/>
  <c r="L26" i="18" s="1"/>
  <c r="K26" i="18"/>
  <c r="M26" i="18" s="1"/>
  <c r="D27" i="18"/>
  <c r="G27" i="18"/>
  <c r="I27" i="18"/>
  <c r="K27" i="18"/>
  <c r="M27" i="18" s="1"/>
  <c r="L27" i="18"/>
  <c r="D28" i="18"/>
  <c r="G28" i="18"/>
  <c r="I28" i="18"/>
  <c r="L28" i="18" s="1"/>
  <c r="D29" i="18"/>
  <c r="G29" i="18"/>
  <c r="I29" i="18"/>
  <c r="K29" i="18" s="1"/>
  <c r="D30" i="18"/>
  <c r="G30" i="18"/>
  <c r="I30" i="18"/>
  <c r="L30" i="18" s="1"/>
  <c r="K30" i="18"/>
  <c r="M30" i="18" s="1"/>
  <c r="D31" i="18"/>
  <c r="G31" i="18"/>
  <c r="I31" i="18"/>
  <c r="K31" i="18"/>
  <c r="M31" i="18" s="1"/>
  <c r="L31" i="18"/>
  <c r="D32" i="18"/>
  <c r="G32" i="18"/>
  <c r="I32" i="18"/>
  <c r="L32" i="18" s="1"/>
  <c r="D33" i="18"/>
  <c r="G33" i="18"/>
  <c r="I33" i="18"/>
  <c r="K33" i="18" s="1"/>
  <c r="B30" i="6" l="1"/>
  <c r="B28" i="19"/>
  <c r="B26" i="21"/>
  <c r="B58" i="21"/>
  <c r="B58" i="19"/>
  <c r="B58" i="1"/>
  <c r="B54" i="21"/>
  <c r="B54" i="19"/>
  <c r="B54" i="1"/>
  <c r="B56" i="19"/>
  <c r="B56" i="6"/>
  <c r="B56" i="22"/>
  <c r="B56" i="5"/>
  <c r="B52" i="19"/>
  <c r="B52" i="22"/>
  <c r="B52" i="6"/>
  <c r="B48" i="19"/>
  <c r="B48" i="6"/>
  <c r="B48" i="22"/>
  <c r="B50" i="21"/>
  <c r="B50" i="1"/>
  <c r="B50" i="19"/>
  <c r="B50" i="5"/>
  <c r="B26" i="6"/>
  <c r="B34" i="21"/>
  <c r="B34" i="6"/>
  <c r="B32" i="19"/>
  <c r="B30" i="21"/>
  <c r="B38" i="1"/>
  <c r="B33" i="1"/>
  <c r="B29" i="1"/>
  <c r="B25" i="1"/>
  <c r="B35" i="5"/>
  <c r="B31" i="5"/>
  <c r="B27" i="5"/>
  <c r="B39" i="6"/>
  <c r="B35" i="7"/>
  <c r="B31" i="7"/>
  <c r="B27" i="7"/>
  <c r="B62" i="7"/>
  <c r="B57" i="7"/>
  <c r="B53" i="7"/>
  <c r="B49" i="7"/>
  <c r="B36" i="19"/>
  <c r="B38" i="20"/>
  <c r="B33" i="20"/>
  <c r="B29" i="20"/>
  <c r="B25" i="20"/>
  <c r="B62" i="20"/>
  <c r="B57" i="20"/>
  <c r="B53" i="20"/>
  <c r="B49" i="20"/>
  <c r="B39" i="21"/>
  <c r="B62" i="21"/>
  <c r="B57" i="21"/>
  <c r="B53" i="21"/>
  <c r="B49" i="21"/>
  <c r="B38" i="22"/>
  <c r="B33" i="22"/>
  <c r="B29" i="22"/>
  <c r="B25" i="22"/>
  <c r="B36" i="1"/>
  <c r="B32" i="1"/>
  <c r="B28" i="1"/>
  <c r="B62" i="1"/>
  <c r="B57" i="1"/>
  <c r="B53" i="1"/>
  <c r="B49" i="1"/>
  <c r="B39" i="5"/>
  <c r="B34" i="5"/>
  <c r="B30" i="5"/>
  <c r="B26" i="5"/>
  <c r="B53" i="5"/>
  <c r="B49" i="5"/>
  <c r="B59" i="5"/>
  <c r="B55" i="5"/>
  <c r="B38" i="6"/>
  <c r="B33" i="6"/>
  <c r="B29" i="6"/>
  <c r="B25" i="6"/>
  <c r="B59" i="6"/>
  <c r="B55" i="6"/>
  <c r="B51" i="6"/>
  <c r="B39" i="7"/>
  <c r="B34" i="7"/>
  <c r="B30" i="7"/>
  <c r="B26" i="7"/>
  <c r="B56" i="7"/>
  <c r="B52" i="7"/>
  <c r="B48" i="7"/>
  <c r="B35" i="19"/>
  <c r="B31" i="19"/>
  <c r="B27" i="19"/>
  <c r="B62" i="19"/>
  <c r="B57" i="19"/>
  <c r="B53" i="19"/>
  <c r="B49" i="19"/>
  <c r="B36" i="20"/>
  <c r="B32" i="20"/>
  <c r="B28" i="20"/>
  <c r="B56" i="20"/>
  <c r="B52" i="20"/>
  <c r="B48" i="20"/>
  <c r="B38" i="21"/>
  <c r="B33" i="21"/>
  <c r="B29" i="21"/>
  <c r="B25" i="21"/>
  <c r="B56" i="21"/>
  <c r="B52" i="21"/>
  <c r="B48" i="21"/>
  <c r="B36" i="22"/>
  <c r="B32" i="22"/>
  <c r="B28" i="22"/>
  <c r="B59" i="22"/>
  <c r="B55" i="22"/>
  <c r="B51" i="22"/>
  <c r="B35" i="1"/>
  <c r="B31" i="1"/>
  <c r="B27" i="1"/>
  <c r="B56" i="1"/>
  <c r="B52" i="1"/>
  <c r="B48" i="1"/>
  <c r="B38" i="5"/>
  <c r="B33" i="5"/>
  <c r="B29" i="5"/>
  <c r="B25" i="5"/>
  <c r="B52" i="5"/>
  <c r="B48" i="5"/>
  <c r="B58" i="5"/>
  <c r="B54" i="5"/>
  <c r="B36" i="6"/>
  <c r="B32" i="6"/>
  <c r="B28" i="6"/>
  <c r="B58" i="6"/>
  <c r="B54" i="6"/>
  <c r="B50" i="6"/>
  <c r="B38" i="7"/>
  <c r="B33" i="7"/>
  <c r="B29" i="7"/>
  <c r="B25" i="7"/>
  <c r="B59" i="7"/>
  <c r="B55" i="7"/>
  <c r="B51" i="7"/>
  <c r="B39" i="19"/>
  <c r="B34" i="19"/>
  <c r="B30" i="19"/>
  <c r="B26" i="19"/>
  <c r="B35" i="20"/>
  <c r="B31" i="20"/>
  <c r="B27" i="20"/>
  <c r="B59" i="20"/>
  <c r="B55" i="20"/>
  <c r="B51" i="20"/>
  <c r="B36" i="21"/>
  <c r="B32" i="21"/>
  <c r="B28" i="21"/>
  <c r="B59" i="21"/>
  <c r="B55" i="21"/>
  <c r="B51" i="21"/>
  <c r="B35" i="22"/>
  <c r="B31" i="22"/>
  <c r="B27" i="22"/>
  <c r="B58" i="22"/>
  <c r="B54" i="22"/>
  <c r="B50" i="22"/>
  <c r="B39" i="1"/>
  <c r="B34" i="1"/>
  <c r="B30" i="1"/>
  <c r="B26" i="1"/>
  <c r="B59" i="1"/>
  <c r="B55" i="1"/>
  <c r="B51" i="1"/>
  <c r="B36" i="5"/>
  <c r="B32" i="5"/>
  <c r="B28" i="5"/>
  <c r="B51" i="5"/>
  <c r="B62" i="5"/>
  <c r="B57" i="5"/>
  <c r="B35" i="6"/>
  <c r="B31" i="6"/>
  <c r="B27" i="6"/>
  <c r="B62" i="6"/>
  <c r="B57" i="6"/>
  <c r="B53" i="6"/>
  <c r="B49" i="6"/>
  <c r="B58" i="7"/>
  <c r="B54" i="7"/>
  <c r="B50" i="7"/>
  <c r="B39" i="20"/>
  <c r="B34" i="20"/>
  <c r="B30" i="20"/>
  <c r="B26" i="20"/>
  <c r="B58" i="20"/>
  <c r="B54" i="20"/>
  <c r="B50" i="20"/>
  <c r="K22" i="18"/>
  <c r="M22" i="18" s="1"/>
  <c r="B37" i="6"/>
  <c r="B37" i="7"/>
  <c r="B37" i="19"/>
  <c r="B37" i="1"/>
  <c r="B37" i="5"/>
  <c r="B60" i="19"/>
  <c r="B60" i="21"/>
  <c r="B60" i="20"/>
  <c r="B60" i="7"/>
  <c r="B60" i="1"/>
  <c r="B60" i="22"/>
  <c r="B60" i="6"/>
  <c r="B60" i="5"/>
  <c r="B37" i="20"/>
  <c r="B37" i="22"/>
  <c r="B46" i="6"/>
  <c r="B46" i="1"/>
  <c r="B46" i="20"/>
  <c r="B46" i="7"/>
  <c r="B46" i="5"/>
  <c r="B46" i="21"/>
  <c r="B46" i="22"/>
  <c r="B46" i="19"/>
  <c r="B24" i="1"/>
  <c r="B24" i="5"/>
  <c r="B24" i="22"/>
  <c r="B47" i="21"/>
  <c r="B47" i="20"/>
  <c r="B47" i="5"/>
  <c r="B47" i="19"/>
  <c r="B47" i="7"/>
  <c r="B47" i="6"/>
  <c r="B47" i="1"/>
  <c r="B47" i="22"/>
  <c r="B24" i="6"/>
  <c r="B24" i="7"/>
  <c r="B24" i="19"/>
  <c r="B24" i="20"/>
  <c r="I20" i="7"/>
  <c r="I23" i="22"/>
  <c r="I22" i="20"/>
  <c r="I21" i="20"/>
  <c r="I21" i="21" s="1"/>
  <c r="I21" i="22" s="1"/>
  <c r="I44" i="20"/>
  <c r="I43" i="20"/>
  <c r="L29" i="18"/>
  <c r="M29" i="18" s="1"/>
  <c r="L25" i="18"/>
  <c r="M25" i="18" s="1"/>
  <c r="L33" i="18"/>
  <c r="M33" i="18" s="1"/>
  <c r="K32" i="18"/>
  <c r="M32" i="18" s="1"/>
  <c r="K28" i="18"/>
  <c r="M28" i="18" s="1"/>
  <c r="K24" i="18"/>
  <c r="M24" i="18" s="1"/>
  <c r="F17" i="19"/>
  <c r="H8" i="8"/>
  <c r="I8" i="8"/>
  <c r="J8" i="8"/>
  <c r="K8" i="8"/>
  <c r="H31" i="8"/>
  <c r="I31" i="8"/>
  <c r="J31" i="8"/>
  <c r="K31" i="8"/>
  <c r="H54" i="8"/>
  <c r="I54" i="8"/>
  <c r="J54" i="8"/>
  <c r="K54" i="8"/>
  <c r="H65" i="8"/>
  <c r="I65" i="8"/>
  <c r="J65" i="8"/>
  <c r="K65" i="8"/>
  <c r="H76" i="8"/>
  <c r="I76" i="8"/>
  <c r="J76" i="8"/>
  <c r="K76" i="8"/>
  <c r="H87" i="8"/>
  <c r="I87" i="8"/>
  <c r="J87" i="8"/>
  <c r="K87" i="8"/>
  <c r="H98" i="8"/>
  <c r="I98" i="8"/>
  <c r="J98" i="8"/>
  <c r="K98" i="8"/>
  <c r="H109" i="8"/>
  <c r="I109" i="8"/>
  <c r="J109" i="8"/>
  <c r="K109" i="8"/>
  <c r="H120" i="8"/>
  <c r="I120" i="8"/>
  <c r="J120" i="8"/>
  <c r="K120" i="8"/>
  <c r="G8" i="8"/>
  <c r="F118" i="22"/>
  <c r="F107" i="22"/>
  <c r="F96" i="22"/>
  <c r="F85" i="22"/>
  <c r="F74" i="22"/>
  <c r="F63" i="22"/>
  <c r="F40" i="22"/>
  <c r="F17" i="22"/>
  <c r="F8" i="22"/>
  <c r="B8" i="22"/>
  <c r="F6" i="22"/>
  <c r="B6" i="22"/>
  <c r="J4" i="22"/>
  <c r="F4" i="22"/>
  <c r="F118" i="21"/>
  <c r="F107" i="21"/>
  <c r="F96" i="21"/>
  <c r="F85" i="21"/>
  <c r="F74" i="21"/>
  <c r="F63" i="21"/>
  <c r="F40" i="21"/>
  <c r="F17" i="21"/>
  <c r="F8" i="21"/>
  <c r="B8" i="21"/>
  <c r="F6" i="21"/>
  <c r="B6" i="21"/>
  <c r="J4" i="21"/>
  <c r="F4" i="21"/>
  <c r="F129" i="20"/>
  <c r="F118" i="20"/>
  <c r="F107" i="20"/>
  <c r="F96" i="20"/>
  <c r="F85" i="20"/>
  <c r="F74" i="20"/>
  <c r="F63" i="20"/>
  <c r="F40" i="20"/>
  <c r="F17" i="20"/>
  <c r="F8" i="20"/>
  <c r="B8" i="20"/>
  <c r="F6" i="20"/>
  <c r="B6" i="20"/>
  <c r="J4" i="20"/>
  <c r="F4" i="20"/>
  <c r="F118" i="19"/>
  <c r="F107" i="19"/>
  <c r="F96" i="19"/>
  <c r="F85" i="19"/>
  <c r="F74" i="19"/>
  <c r="F63" i="19"/>
  <c r="F40" i="19"/>
  <c r="F8" i="19"/>
  <c r="B8" i="19"/>
  <c r="F6" i="19"/>
  <c r="B6" i="19"/>
  <c r="J4" i="19"/>
  <c r="F4" i="19"/>
  <c r="I21" i="18"/>
  <c r="B17" i="13"/>
  <c r="I17" i="18"/>
  <c r="L17" i="18" s="1"/>
  <c r="I41" i="1"/>
  <c r="I42" i="1"/>
  <c r="I42" i="5" s="1"/>
  <c r="I42" i="6" s="1"/>
  <c r="K122" i="8" l="1"/>
  <c r="I20" i="19"/>
  <c r="I22" i="21"/>
  <c r="I44" i="21"/>
  <c r="I43" i="21"/>
  <c r="I42" i="7"/>
  <c r="I122" i="8"/>
  <c r="AE8" i="8" s="1"/>
  <c r="AE9" i="8" s="1"/>
  <c r="J122" i="8"/>
  <c r="H122" i="8"/>
  <c r="AB8" i="8" s="1"/>
  <c r="AB9" i="8" s="1"/>
  <c r="F129" i="22"/>
  <c r="F131" i="22" s="1"/>
  <c r="F129" i="21"/>
  <c r="F131" i="21" s="1"/>
  <c r="F131" i="20"/>
  <c r="F129" i="19"/>
  <c r="F131" i="19" s="1"/>
  <c r="K17" i="18"/>
  <c r="D20" i="18"/>
  <c r="D21" i="18"/>
  <c r="D34" i="18"/>
  <c r="D35" i="18"/>
  <c r="D36" i="18"/>
  <c r="D37" i="18"/>
  <c r="D38" i="18"/>
  <c r="D18" i="18"/>
  <c r="D17" i="18"/>
  <c r="AH8" i="8" l="1"/>
  <c r="AI8" i="8" s="1"/>
  <c r="AJ8" i="8" s="1"/>
  <c r="J123" i="8"/>
  <c r="AK8" i="8"/>
  <c r="AK9" i="8" s="1"/>
  <c r="AK10" i="8" s="1"/>
  <c r="K123" i="8"/>
  <c r="I20" i="20"/>
  <c r="I22" i="22"/>
  <c r="I44" i="22"/>
  <c r="I43" i="22"/>
  <c r="I42" i="19"/>
  <c r="AF8" i="8"/>
  <c r="AG8" i="8" s="1"/>
  <c r="AC9" i="8"/>
  <c r="AD9" i="8" s="1"/>
  <c r="AD8" i="8"/>
  <c r="AC8" i="8"/>
  <c r="AB10" i="8"/>
  <c r="AE10" i="8"/>
  <c r="AF9" i="8"/>
  <c r="AG9" i="8" s="1"/>
  <c r="B9" i="17"/>
  <c r="B32" i="17" s="1"/>
  <c r="D19" i="18"/>
  <c r="I38" i="18"/>
  <c r="G38" i="18"/>
  <c r="I37" i="18"/>
  <c r="G37" i="18"/>
  <c r="I36" i="18"/>
  <c r="G36" i="18"/>
  <c r="I35" i="18"/>
  <c r="I34" i="18"/>
  <c r="I20" i="18"/>
  <c r="I19" i="18"/>
  <c r="I18" i="18"/>
  <c r="G18" i="18"/>
  <c r="G17" i="18"/>
  <c r="AL9" i="8" l="1"/>
  <c r="AM9" i="8" s="1"/>
  <c r="AH9" i="8"/>
  <c r="AH10" i="8" s="1"/>
  <c r="AI10" i="8" s="1"/>
  <c r="AJ10" i="8" s="1"/>
  <c r="AL8" i="8"/>
  <c r="AM8" i="8" s="1"/>
  <c r="I20" i="21"/>
  <c r="I42" i="20"/>
  <c r="L36" i="18"/>
  <c r="K36" i="18"/>
  <c r="L38" i="18"/>
  <c r="K38" i="18"/>
  <c r="L34" i="18"/>
  <c r="K34" i="18"/>
  <c r="K35" i="18"/>
  <c r="L35" i="18"/>
  <c r="K37" i="18"/>
  <c r="L37" i="18"/>
  <c r="AC10" i="8"/>
  <c r="AD10" i="8" s="1"/>
  <c r="AB11" i="8"/>
  <c r="AF10" i="8"/>
  <c r="AG10" i="8" s="1"/>
  <c r="AE11" i="8"/>
  <c r="AL10" i="8"/>
  <c r="AM10" i="8" s="1"/>
  <c r="AK11" i="8"/>
  <c r="L20" i="18"/>
  <c r="C34" i="17" s="1"/>
  <c r="K20" i="18"/>
  <c r="C11" i="17" s="1"/>
  <c r="K21" i="18"/>
  <c r="C12" i="17" s="1"/>
  <c r="L21" i="18"/>
  <c r="C35" i="17" s="1"/>
  <c r="L19" i="18"/>
  <c r="C33" i="17" s="1"/>
  <c r="K19" i="18"/>
  <c r="L18" i="18"/>
  <c r="C33" i="8" s="1"/>
  <c r="K18" i="18"/>
  <c r="C9" i="17" s="1"/>
  <c r="G35" i="18"/>
  <c r="M35" i="18"/>
  <c r="G19" i="18"/>
  <c r="C8" i="17"/>
  <c r="C31" i="17"/>
  <c r="G34" i="18"/>
  <c r="M37" i="18"/>
  <c r="G20" i="18"/>
  <c r="G21" i="18"/>
  <c r="AH11" i="8" l="1"/>
  <c r="AI9" i="8"/>
  <c r="AJ9" i="8" s="1"/>
  <c r="I20" i="22"/>
  <c r="I42" i="21"/>
  <c r="C30" i="17"/>
  <c r="C36" i="8"/>
  <c r="C35" i="8"/>
  <c r="C34" i="8"/>
  <c r="C7" i="17"/>
  <c r="M34" i="18"/>
  <c r="M36" i="18"/>
  <c r="AC11" i="8"/>
  <c r="AD11" i="8" s="1"/>
  <c r="AB12" i="8"/>
  <c r="AF11" i="8"/>
  <c r="AG11" i="8" s="1"/>
  <c r="AE12" i="8"/>
  <c r="AH12" i="8"/>
  <c r="AI11" i="8"/>
  <c r="AJ11" i="8" s="1"/>
  <c r="AL11" i="8"/>
  <c r="AM11" i="8" s="1"/>
  <c r="AK12" i="8"/>
  <c r="M19" i="18"/>
  <c r="M18" i="18"/>
  <c r="M38" i="18"/>
  <c r="M21" i="18"/>
  <c r="M17" i="18"/>
  <c r="M20" i="18"/>
  <c r="B14" i="8"/>
  <c r="G53" i="14"/>
  <c r="P41" i="14" s="1"/>
  <c r="D53" i="14"/>
  <c r="P40" i="14" s="1"/>
  <c r="H51" i="14"/>
  <c r="H49" i="14"/>
  <c r="H47" i="14"/>
  <c r="H45" i="14"/>
  <c r="H43" i="14"/>
  <c r="H41" i="14"/>
  <c r="H39" i="14"/>
  <c r="H37" i="14"/>
  <c r="H35" i="14"/>
  <c r="B23" i="7" l="1"/>
  <c r="B23" i="21"/>
  <c r="B23" i="6"/>
  <c r="B23" i="19"/>
  <c r="B23" i="5"/>
  <c r="B23" i="1"/>
  <c r="B23" i="22"/>
  <c r="B23" i="20"/>
  <c r="I42" i="22"/>
  <c r="AB13" i="8"/>
  <c r="AC12" i="8"/>
  <c r="AD12" i="8" s="1"/>
  <c r="AE13" i="8"/>
  <c r="AF12" i="8"/>
  <c r="AG12" i="8" s="1"/>
  <c r="AH13" i="8"/>
  <c r="AI12" i="8"/>
  <c r="AJ12" i="8" s="1"/>
  <c r="AK13" i="8"/>
  <c r="AL12" i="8"/>
  <c r="AM12" i="8" s="1"/>
  <c r="P36" i="14"/>
  <c r="H53" i="14"/>
  <c r="AB14" i="8" l="1"/>
  <c r="AC13" i="8"/>
  <c r="AD13" i="8" s="1"/>
  <c r="AE14" i="8"/>
  <c r="AF13" i="8"/>
  <c r="AG13" i="8" s="1"/>
  <c r="AH14" i="8"/>
  <c r="AI13" i="8"/>
  <c r="AJ13" i="8" s="1"/>
  <c r="AK14" i="8"/>
  <c r="AL13" i="8"/>
  <c r="AM13" i="8" s="1"/>
  <c r="G28" i="14"/>
  <c r="P16" i="14" s="1"/>
  <c r="D28" i="14"/>
  <c r="P15" i="14" s="1"/>
  <c r="H26" i="14"/>
  <c r="H24" i="14"/>
  <c r="H22" i="14"/>
  <c r="H20" i="14"/>
  <c r="H18" i="14"/>
  <c r="H16" i="14"/>
  <c r="H14" i="14"/>
  <c r="H12" i="14"/>
  <c r="H10" i="14"/>
  <c r="B51" i="17"/>
  <c r="B52" i="8" s="1"/>
  <c r="B61" i="19" l="1"/>
  <c r="B61" i="5"/>
  <c r="B61" i="22"/>
  <c r="B61" i="20"/>
  <c r="B61" i="21"/>
  <c r="B61" i="6"/>
  <c r="B61" i="1"/>
  <c r="B61" i="7"/>
  <c r="AB15" i="8"/>
  <c r="AC14" i="8"/>
  <c r="AD14" i="8" s="1"/>
  <c r="AE15" i="8"/>
  <c r="AF14" i="8"/>
  <c r="AG14" i="8" s="1"/>
  <c r="AI14" i="8"/>
  <c r="AJ14" i="8" s="1"/>
  <c r="AH15" i="8"/>
  <c r="AK15" i="8"/>
  <c r="AL14" i="8"/>
  <c r="AM14" i="8" s="1"/>
  <c r="P11" i="14"/>
  <c r="H28" i="14"/>
  <c r="B54" i="13"/>
  <c r="C56" i="13" s="1"/>
  <c r="C59" i="13" s="1"/>
  <c r="AB16" i="8" l="1"/>
  <c r="AB17" i="8" s="1"/>
  <c r="AC15" i="8"/>
  <c r="AD15" i="8" s="1"/>
  <c r="AF15" i="8"/>
  <c r="AG15" i="8" s="1"/>
  <c r="AE16" i="8"/>
  <c r="AE17" i="8" s="1"/>
  <c r="AI15" i="8"/>
  <c r="AJ15" i="8" s="1"/>
  <c r="AH16" i="8"/>
  <c r="AH17" i="8" s="1"/>
  <c r="AL15" i="8"/>
  <c r="AM15" i="8" s="1"/>
  <c r="AK16" i="8"/>
  <c r="AK17" i="8" s="1"/>
  <c r="AL17" i="8" l="1"/>
  <c r="AM17" i="8" s="1"/>
  <c r="AK18" i="8"/>
  <c r="AI17" i="8"/>
  <c r="AJ17" i="8" s="1"/>
  <c r="AH18" i="8"/>
  <c r="AC17" i="8"/>
  <c r="AD17" i="8" s="1"/>
  <c r="AB18" i="8"/>
  <c r="AF17" i="8"/>
  <c r="AG17" i="8" s="1"/>
  <c r="AE18" i="8"/>
  <c r="AC16" i="8"/>
  <c r="AD16" i="8" s="1"/>
  <c r="AF16" i="8"/>
  <c r="AG16" i="8" s="1"/>
  <c r="AI16" i="8"/>
  <c r="AJ16" i="8" s="1"/>
  <c r="AL16" i="8"/>
  <c r="AM16" i="8" s="1"/>
  <c r="B35" i="17"/>
  <c r="B36" i="8" s="1"/>
  <c r="B34" i="17"/>
  <c r="B35" i="8" s="1"/>
  <c r="B33" i="8"/>
  <c r="B33" i="17"/>
  <c r="B34" i="8" s="1"/>
  <c r="B43" i="1" l="1"/>
  <c r="B43" i="21"/>
  <c r="B43" i="5"/>
  <c r="B43" i="19"/>
  <c r="B43" i="7"/>
  <c r="B43" i="6"/>
  <c r="B43" i="22"/>
  <c r="B43" i="20"/>
  <c r="B42" i="1"/>
  <c r="B42" i="19"/>
  <c r="B42" i="7"/>
  <c r="B42" i="6"/>
  <c r="B42" i="5"/>
  <c r="B42" i="22"/>
  <c r="B42" i="21"/>
  <c r="B42" i="20"/>
  <c r="B44" i="1"/>
  <c r="B44" i="20"/>
  <c r="B44" i="21"/>
  <c r="B44" i="5"/>
  <c r="B44" i="19"/>
  <c r="B44" i="7"/>
  <c r="B44" i="6"/>
  <c r="B44" i="22"/>
  <c r="B45" i="1"/>
  <c r="B45" i="22"/>
  <c r="B45" i="20"/>
  <c r="B45" i="6"/>
  <c r="B45" i="21"/>
  <c r="B45" i="5"/>
  <c r="B45" i="19"/>
  <c r="B45" i="7"/>
  <c r="AL18" i="8"/>
  <c r="AM18" i="8" s="1"/>
  <c r="AK19" i="8"/>
  <c r="AI18" i="8"/>
  <c r="AJ18" i="8" s="1"/>
  <c r="AH19" i="8"/>
  <c r="AB19" i="8"/>
  <c r="AC18" i="8"/>
  <c r="AD18" i="8" s="1"/>
  <c r="AF18" i="8"/>
  <c r="AG18" i="8" s="1"/>
  <c r="AE19" i="8"/>
  <c r="AK20" i="8" l="1"/>
  <c r="AL19" i="8"/>
  <c r="AM19" i="8" s="1"/>
  <c r="AI19" i="8"/>
  <c r="AJ19" i="8" s="1"/>
  <c r="AH20" i="8"/>
  <c r="AB20" i="8"/>
  <c r="AC19" i="8"/>
  <c r="AD19" i="8" s="1"/>
  <c r="AF19" i="8"/>
  <c r="AG19" i="8" s="1"/>
  <c r="AE20" i="8"/>
  <c r="B5" i="8"/>
  <c r="AL20" i="8" l="1"/>
  <c r="AM20" i="8" s="1"/>
  <c r="AK21" i="8"/>
  <c r="AH21" i="8"/>
  <c r="AI20" i="8"/>
  <c r="AJ20" i="8" s="1"/>
  <c r="AB21" i="8"/>
  <c r="AC20" i="8"/>
  <c r="AD20" i="8" s="1"/>
  <c r="AE21" i="8"/>
  <c r="AF20" i="8"/>
  <c r="AG20" i="8" s="1"/>
  <c r="B4" i="22"/>
  <c r="B4" i="21"/>
  <c r="B4" i="19"/>
  <c r="B4" i="20"/>
  <c r="D109" i="8"/>
  <c r="D98" i="8"/>
  <c r="D87" i="8"/>
  <c r="D76" i="8"/>
  <c r="D65" i="8"/>
  <c r="D54" i="8"/>
  <c r="B64" i="17"/>
  <c r="AL21" i="8" l="1"/>
  <c r="AM21" i="8" s="1"/>
  <c r="AK22" i="8"/>
  <c r="AI21" i="8"/>
  <c r="AJ21" i="8" s="1"/>
  <c r="AH22" i="8"/>
  <c r="AC21" i="8"/>
  <c r="AD21" i="8" s="1"/>
  <c r="AB22" i="8"/>
  <c r="AE22" i="8"/>
  <c r="AF21" i="8"/>
  <c r="AG21" i="8" s="1"/>
  <c r="F129" i="7"/>
  <c r="F118" i="7"/>
  <c r="F107" i="7"/>
  <c r="F96" i="7"/>
  <c r="F85" i="7"/>
  <c r="F74" i="7"/>
  <c r="F63" i="7"/>
  <c r="F40" i="7"/>
  <c r="F17" i="7"/>
  <c r="F129" i="6"/>
  <c r="F118" i="6"/>
  <c r="F107" i="6"/>
  <c r="F96" i="6"/>
  <c r="F85" i="6"/>
  <c r="F74" i="6"/>
  <c r="F63" i="6"/>
  <c r="F40" i="6"/>
  <c r="F17" i="6"/>
  <c r="F129" i="5"/>
  <c r="F118" i="5"/>
  <c r="F107" i="5"/>
  <c r="F96" i="5"/>
  <c r="F85" i="5"/>
  <c r="F74" i="5"/>
  <c r="F63" i="5"/>
  <c r="F40" i="5"/>
  <c r="F129" i="1"/>
  <c r="F118" i="1"/>
  <c r="F107" i="1"/>
  <c r="F96" i="1"/>
  <c r="F85" i="1"/>
  <c r="F74" i="1"/>
  <c r="F63" i="1"/>
  <c r="F40" i="1"/>
  <c r="AL22" i="8" l="1"/>
  <c r="AM22" i="8" s="1"/>
  <c r="AK23" i="8"/>
  <c r="AI22" i="8"/>
  <c r="AJ22" i="8" s="1"/>
  <c r="AH23" i="8"/>
  <c r="AB23" i="8"/>
  <c r="AC22" i="8"/>
  <c r="AD22" i="8" s="1"/>
  <c r="AE23" i="8"/>
  <c r="AF22" i="8"/>
  <c r="AG22" i="8" s="1"/>
  <c r="F131" i="7"/>
  <c r="F131" i="6"/>
  <c r="F17" i="5"/>
  <c r="F131" i="5" s="1"/>
  <c r="F17" i="1"/>
  <c r="F131" i="1" s="1"/>
  <c r="I131" i="1" s="1"/>
  <c r="AK24" i="8" l="1"/>
  <c r="AL23" i="8"/>
  <c r="AM23" i="8" s="1"/>
  <c r="AI23" i="8"/>
  <c r="AJ23" i="8" s="1"/>
  <c r="AH24" i="8"/>
  <c r="AB24" i="8"/>
  <c r="AC23" i="8"/>
  <c r="AD23" i="8" s="1"/>
  <c r="AF23" i="8"/>
  <c r="AG23" i="8" s="1"/>
  <c r="AE24" i="8"/>
  <c r="I131" i="5"/>
  <c r="I131" i="6" s="1"/>
  <c r="B8" i="8"/>
  <c r="AK25" i="8" l="1"/>
  <c r="AL24" i="8"/>
  <c r="AM24" i="8" s="1"/>
  <c r="AH25" i="8"/>
  <c r="AI24" i="8"/>
  <c r="AJ24" i="8" s="1"/>
  <c r="AB25" i="8"/>
  <c r="AC24" i="8"/>
  <c r="AD24" i="8" s="1"/>
  <c r="AF24" i="8"/>
  <c r="AG24" i="8" s="1"/>
  <c r="AE25" i="8"/>
  <c r="B17" i="22"/>
  <c r="B17" i="21"/>
  <c r="B17" i="20"/>
  <c r="B17" i="19"/>
  <c r="C2" i="15"/>
  <c r="C3" i="15"/>
  <c r="B119" i="17"/>
  <c r="B97" i="17"/>
  <c r="B98" i="8" s="1"/>
  <c r="B86" i="17"/>
  <c r="B108" i="17"/>
  <c r="B109" i="8" s="1"/>
  <c r="B75" i="17"/>
  <c r="B76" i="8" s="1"/>
  <c r="B53" i="17"/>
  <c r="B54" i="8" s="1"/>
  <c r="B30" i="17"/>
  <c r="B31" i="8" s="1"/>
  <c r="G120" i="8"/>
  <c r="F109" i="8"/>
  <c r="G109" i="8"/>
  <c r="E109" i="8"/>
  <c r="F98" i="8"/>
  <c r="G98" i="8"/>
  <c r="E98" i="8"/>
  <c r="F87" i="8"/>
  <c r="G87" i="8"/>
  <c r="E87" i="8"/>
  <c r="F76" i="8"/>
  <c r="G76" i="8"/>
  <c r="E76" i="8"/>
  <c r="F65" i="8"/>
  <c r="G65" i="8"/>
  <c r="E65" i="8"/>
  <c r="B9" i="8"/>
  <c r="B10" i="8"/>
  <c r="B11" i="8"/>
  <c r="B12" i="8"/>
  <c r="B13" i="8"/>
  <c r="B32" i="8"/>
  <c r="B55" i="8"/>
  <c r="C55" i="8"/>
  <c r="B56" i="8"/>
  <c r="C56" i="8"/>
  <c r="B57" i="8"/>
  <c r="C57" i="8"/>
  <c r="B58" i="8"/>
  <c r="C58" i="8"/>
  <c r="B59" i="8"/>
  <c r="C59" i="8"/>
  <c r="B60" i="8"/>
  <c r="C60" i="8"/>
  <c r="B61" i="8"/>
  <c r="C61" i="8"/>
  <c r="B62" i="8"/>
  <c r="C62" i="8"/>
  <c r="B63" i="8"/>
  <c r="C63" i="8"/>
  <c r="B64" i="8"/>
  <c r="C64" i="8"/>
  <c r="B65" i="8"/>
  <c r="B66" i="8"/>
  <c r="C66" i="8"/>
  <c r="B67" i="8"/>
  <c r="C67" i="8"/>
  <c r="B68" i="8"/>
  <c r="C68" i="8"/>
  <c r="B69" i="8"/>
  <c r="C69" i="8"/>
  <c r="B70" i="8"/>
  <c r="C70" i="8"/>
  <c r="B71" i="8"/>
  <c r="C71" i="8"/>
  <c r="B72" i="8"/>
  <c r="C72" i="8"/>
  <c r="B73" i="8"/>
  <c r="C73" i="8"/>
  <c r="B74" i="8"/>
  <c r="C74" i="8"/>
  <c r="B75" i="8"/>
  <c r="C75" i="8"/>
  <c r="B77" i="8"/>
  <c r="C77" i="8"/>
  <c r="B78" i="8"/>
  <c r="C78" i="8"/>
  <c r="B79" i="8"/>
  <c r="C79" i="8"/>
  <c r="B80" i="8"/>
  <c r="C80" i="8"/>
  <c r="B81" i="8"/>
  <c r="C81" i="8"/>
  <c r="B82" i="8"/>
  <c r="C82" i="8"/>
  <c r="B83" i="8"/>
  <c r="C83" i="8"/>
  <c r="B84" i="8"/>
  <c r="C84" i="8"/>
  <c r="B85" i="8"/>
  <c r="C85" i="8"/>
  <c r="B86" i="8"/>
  <c r="C86" i="8"/>
  <c r="B88" i="8"/>
  <c r="C88" i="8"/>
  <c r="B89" i="8"/>
  <c r="C89" i="8"/>
  <c r="B90" i="8"/>
  <c r="C90" i="8"/>
  <c r="B91" i="8"/>
  <c r="C91" i="8"/>
  <c r="B92" i="8"/>
  <c r="C92" i="8"/>
  <c r="B93" i="8"/>
  <c r="C93" i="8"/>
  <c r="B94" i="8"/>
  <c r="C94" i="8"/>
  <c r="B95" i="8"/>
  <c r="C95" i="8"/>
  <c r="B96" i="8"/>
  <c r="C96" i="8"/>
  <c r="B97" i="8"/>
  <c r="C97" i="8"/>
  <c r="B99" i="8"/>
  <c r="C99" i="8"/>
  <c r="B100" i="8"/>
  <c r="C100" i="8"/>
  <c r="B101" i="8"/>
  <c r="C101" i="8"/>
  <c r="B102" i="8"/>
  <c r="C102" i="8"/>
  <c r="B103" i="8"/>
  <c r="C103" i="8"/>
  <c r="B104" i="8"/>
  <c r="C104" i="8"/>
  <c r="B105" i="8"/>
  <c r="C105" i="8"/>
  <c r="B106" i="8"/>
  <c r="C106" i="8"/>
  <c r="B107" i="8"/>
  <c r="C107" i="8"/>
  <c r="B108" i="8"/>
  <c r="C108" i="8"/>
  <c r="B110" i="8"/>
  <c r="C110" i="8"/>
  <c r="B111" i="8"/>
  <c r="C111" i="8"/>
  <c r="B112" i="8"/>
  <c r="C112" i="8"/>
  <c r="B113" i="8"/>
  <c r="C113" i="8"/>
  <c r="B114" i="8"/>
  <c r="C114" i="8"/>
  <c r="B115" i="8"/>
  <c r="C115" i="8"/>
  <c r="B116" i="8"/>
  <c r="C116" i="8"/>
  <c r="B117" i="8"/>
  <c r="C117" i="8"/>
  <c r="B118" i="8"/>
  <c r="C118" i="8"/>
  <c r="B119" i="8"/>
  <c r="C119" i="8"/>
  <c r="B120" i="8"/>
  <c r="B121" i="8"/>
  <c r="F54" i="8"/>
  <c r="G54" i="8"/>
  <c r="E54" i="8"/>
  <c r="F8" i="8"/>
  <c r="E8" i="8"/>
  <c r="G31" i="8"/>
  <c r="F31" i="8"/>
  <c r="E31" i="8"/>
  <c r="C108" i="17"/>
  <c r="C97" i="17"/>
  <c r="C86" i="17"/>
  <c r="C75" i="17"/>
  <c r="C64" i="17"/>
  <c r="C53" i="17"/>
  <c r="B3" i="8"/>
  <c r="B4" i="1"/>
  <c r="B122" i="8"/>
  <c r="B20" i="1" l="1"/>
  <c r="B20" i="6"/>
  <c r="B20" i="20"/>
  <c r="B20" i="7"/>
  <c r="B20" i="22"/>
  <c r="B20" i="5"/>
  <c r="B20" i="21"/>
  <c r="B20" i="19"/>
  <c r="B19" i="1"/>
  <c r="B19" i="22"/>
  <c r="B19" i="6"/>
  <c r="B19" i="21"/>
  <c r="B19" i="20"/>
  <c r="B19" i="19"/>
  <c r="B22" i="1"/>
  <c r="B22" i="22"/>
  <c r="B22" i="5"/>
  <c r="B22" i="21"/>
  <c r="B22" i="20"/>
  <c r="B22" i="19"/>
  <c r="B22" i="7"/>
  <c r="B22" i="6"/>
  <c r="B21" i="1"/>
  <c r="B21" i="21"/>
  <c r="B21" i="20"/>
  <c r="B21" i="19"/>
  <c r="B21" i="7"/>
  <c r="B21" i="6"/>
  <c r="B21" i="22"/>
  <c r="B21" i="5"/>
  <c r="AL25" i="8"/>
  <c r="AM25" i="8" s="1"/>
  <c r="AK26" i="8"/>
  <c r="AH26" i="8"/>
  <c r="AI25" i="8"/>
  <c r="AJ25" i="8" s="1"/>
  <c r="AC25" i="8"/>
  <c r="AD25" i="8" s="1"/>
  <c r="AB26" i="8"/>
  <c r="AE26" i="8"/>
  <c r="AF25" i="8"/>
  <c r="AG25" i="8" s="1"/>
  <c r="G122" i="8"/>
  <c r="Y8" i="8" s="1"/>
  <c r="Y9" i="8" s="1"/>
  <c r="Y10" i="8" s="1"/>
  <c r="C2" i="22"/>
  <c r="C2" i="20"/>
  <c r="C2" i="19"/>
  <c r="C2" i="21"/>
  <c r="B130" i="21"/>
  <c r="B130" i="22"/>
  <c r="B130" i="20"/>
  <c r="B130" i="19"/>
  <c r="B84" i="22"/>
  <c r="B84" i="21"/>
  <c r="B84" i="19"/>
  <c r="B84" i="20"/>
  <c r="B82" i="22"/>
  <c r="B82" i="19"/>
  <c r="B82" i="20"/>
  <c r="B82" i="21"/>
  <c r="B80" i="22"/>
  <c r="B80" i="21"/>
  <c r="B80" i="20"/>
  <c r="B80" i="19"/>
  <c r="B78" i="22"/>
  <c r="B78" i="20"/>
  <c r="B78" i="21"/>
  <c r="B78" i="19"/>
  <c r="B76" i="22"/>
  <c r="B76" i="21"/>
  <c r="B76" i="20"/>
  <c r="B76" i="19"/>
  <c r="B63" i="21"/>
  <c r="B63" i="22"/>
  <c r="B63" i="19"/>
  <c r="B63" i="20"/>
  <c r="B107" i="21"/>
  <c r="B107" i="22"/>
  <c r="B107" i="20"/>
  <c r="B107" i="19"/>
  <c r="B129" i="22"/>
  <c r="B129" i="20"/>
  <c r="B129" i="19"/>
  <c r="B129" i="21"/>
  <c r="B127" i="22"/>
  <c r="B127" i="20"/>
  <c r="B127" i="19"/>
  <c r="B127" i="21"/>
  <c r="B125" i="22"/>
  <c r="B125" i="21"/>
  <c r="B125" i="20"/>
  <c r="B125" i="19"/>
  <c r="B123" i="22"/>
  <c r="B123" i="21"/>
  <c r="B123" i="20"/>
  <c r="B123" i="19"/>
  <c r="B121" i="22"/>
  <c r="B121" i="20"/>
  <c r="B121" i="19"/>
  <c r="B121" i="21"/>
  <c r="B119" i="22"/>
  <c r="B119" i="21"/>
  <c r="B119" i="19"/>
  <c r="B119" i="20"/>
  <c r="B116" i="21"/>
  <c r="B116" i="22"/>
  <c r="B116" i="19"/>
  <c r="B116" i="20"/>
  <c r="B114" i="22"/>
  <c r="B114" i="21"/>
  <c r="B114" i="20"/>
  <c r="B114" i="19"/>
  <c r="B112" i="21"/>
  <c r="B112" i="20"/>
  <c r="B112" i="19"/>
  <c r="B112" i="22"/>
  <c r="B110" i="22"/>
  <c r="B110" i="21"/>
  <c r="B110" i="20"/>
  <c r="B110" i="19"/>
  <c r="B108" i="22"/>
  <c r="B108" i="21"/>
  <c r="B108" i="20"/>
  <c r="B108" i="19"/>
  <c r="B105" i="22"/>
  <c r="B105" i="19"/>
  <c r="B105" i="20"/>
  <c r="B105" i="21"/>
  <c r="B103" i="22"/>
  <c r="B103" i="19"/>
  <c r="B103" i="20"/>
  <c r="B103" i="21"/>
  <c r="B101" i="22"/>
  <c r="B101" i="19"/>
  <c r="B101" i="20"/>
  <c r="B101" i="21"/>
  <c r="B99" i="22"/>
  <c r="B99" i="19"/>
  <c r="B99" i="20"/>
  <c r="B99" i="21"/>
  <c r="B97" i="22"/>
  <c r="B97" i="19"/>
  <c r="B97" i="20"/>
  <c r="B97" i="21"/>
  <c r="B94" i="22"/>
  <c r="B94" i="20"/>
  <c r="B94" i="19"/>
  <c r="B94" i="21"/>
  <c r="B92" i="22"/>
  <c r="B92" i="21"/>
  <c r="B92" i="19"/>
  <c r="B92" i="20"/>
  <c r="B90" i="22"/>
  <c r="B90" i="21"/>
  <c r="B90" i="19"/>
  <c r="B90" i="20"/>
  <c r="B88" i="22"/>
  <c r="B88" i="21"/>
  <c r="B88" i="19"/>
  <c r="B88" i="20"/>
  <c r="B86" i="22"/>
  <c r="B86" i="21"/>
  <c r="B86" i="20"/>
  <c r="B86" i="19"/>
  <c r="B73" i="22"/>
  <c r="B73" i="21"/>
  <c r="B73" i="20"/>
  <c r="B73" i="19"/>
  <c r="B71" i="22"/>
  <c r="B71" i="21"/>
  <c r="B71" i="20"/>
  <c r="B71" i="19"/>
  <c r="B69" i="22"/>
  <c r="B69" i="21"/>
  <c r="B69" i="20"/>
  <c r="B69" i="19"/>
  <c r="B67" i="22"/>
  <c r="B67" i="21"/>
  <c r="B67" i="19"/>
  <c r="B67" i="20"/>
  <c r="B65" i="22"/>
  <c r="B65" i="21"/>
  <c r="B65" i="20"/>
  <c r="B65" i="19"/>
  <c r="B41" i="20"/>
  <c r="B41" i="22"/>
  <c r="B41" i="21"/>
  <c r="B41" i="19"/>
  <c r="B85" i="21"/>
  <c r="B85" i="20"/>
  <c r="B85" i="22"/>
  <c r="B85" i="19"/>
  <c r="B83" i="21"/>
  <c r="B83" i="19"/>
  <c r="B83" i="22"/>
  <c r="B83" i="20"/>
  <c r="B81" i="21"/>
  <c r="B81" i="20"/>
  <c r="B81" i="19"/>
  <c r="B81" i="22"/>
  <c r="B79" i="22"/>
  <c r="B79" i="21"/>
  <c r="B79" i="19"/>
  <c r="B79" i="20"/>
  <c r="B77" i="21"/>
  <c r="B77" i="22"/>
  <c r="B77" i="19"/>
  <c r="B77" i="20"/>
  <c r="B75" i="21"/>
  <c r="B75" i="20"/>
  <c r="B75" i="22"/>
  <c r="B75" i="19"/>
  <c r="B18" i="22"/>
  <c r="B18" i="19"/>
  <c r="B18" i="21"/>
  <c r="B18" i="20"/>
  <c r="B118" i="21"/>
  <c r="B118" i="22"/>
  <c r="B118" i="20"/>
  <c r="B118" i="19"/>
  <c r="B128" i="22"/>
  <c r="B128" i="21"/>
  <c r="B128" i="20"/>
  <c r="B128" i="19"/>
  <c r="B126" i="22"/>
  <c r="B126" i="19"/>
  <c r="B126" i="21"/>
  <c r="B126" i="20"/>
  <c r="B124" i="22"/>
  <c r="B124" i="21"/>
  <c r="B124" i="20"/>
  <c r="B124" i="19"/>
  <c r="B122" i="21"/>
  <c r="B122" i="22"/>
  <c r="B122" i="19"/>
  <c r="B122" i="20"/>
  <c r="B120" i="22"/>
  <c r="B120" i="20"/>
  <c r="B120" i="21"/>
  <c r="B120" i="19"/>
  <c r="B117" i="21"/>
  <c r="B117" i="22"/>
  <c r="B117" i="20"/>
  <c r="B117" i="19"/>
  <c r="B115" i="21"/>
  <c r="B115" i="19"/>
  <c r="B115" i="22"/>
  <c r="B115" i="20"/>
  <c r="B113" i="21"/>
  <c r="B113" i="22"/>
  <c r="B113" i="19"/>
  <c r="B113" i="20"/>
  <c r="B111" i="21"/>
  <c r="B111" i="19"/>
  <c r="B111" i="22"/>
  <c r="B111" i="20"/>
  <c r="B109" i="21"/>
  <c r="B109" i="22"/>
  <c r="B109" i="20"/>
  <c r="B109" i="19"/>
  <c r="B106" i="22"/>
  <c r="B106" i="20"/>
  <c r="B106" i="21"/>
  <c r="B106" i="19"/>
  <c r="B104" i="22"/>
  <c r="B104" i="21"/>
  <c r="B104" i="19"/>
  <c r="B104" i="20"/>
  <c r="B102" i="22"/>
  <c r="B102" i="21"/>
  <c r="B102" i="20"/>
  <c r="B102" i="19"/>
  <c r="B100" i="22"/>
  <c r="B100" i="20"/>
  <c r="B100" i="19"/>
  <c r="B100" i="21"/>
  <c r="B98" i="22"/>
  <c r="B98" i="21"/>
  <c r="B98" i="20"/>
  <c r="B98" i="19"/>
  <c r="B95" i="22"/>
  <c r="B95" i="21"/>
  <c r="B95" i="20"/>
  <c r="B95" i="19"/>
  <c r="B93" i="22"/>
  <c r="B93" i="21"/>
  <c r="B93" i="19"/>
  <c r="B93" i="20"/>
  <c r="B91" i="22"/>
  <c r="B91" i="19"/>
  <c r="B91" i="20"/>
  <c r="B91" i="21"/>
  <c r="B89" i="22"/>
  <c r="B89" i="20"/>
  <c r="B89" i="19"/>
  <c r="B89" i="21"/>
  <c r="B87" i="22"/>
  <c r="B87" i="21"/>
  <c r="B87" i="19"/>
  <c r="B87" i="20"/>
  <c r="B74" i="22"/>
  <c r="B74" i="21"/>
  <c r="B74" i="20"/>
  <c r="B74" i="19"/>
  <c r="B72" i="22"/>
  <c r="B72" i="21"/>
  <c r="B72" i="19"/>
  <c r="B72" i="20"/>
  <c r="B70" i="22"/>
  <c r="B70" i="21"/>
  <c r="B70" i="19"/>
  <c r="B70" i="20"/>
  <c r="B68" i="22"/>
  <c r="B68" i="21"/>
  <c r="B68" i="20"/>
  <c r="B68" i="19"/>
  <c r="B66" i="22"/>
  <c r="B66" i="21"/>
  <c r="B66" i="20"/>
  <c r="B66" i="19"/>
  <c r="B64" i="22"/>
  <c r="B64" i="21"/>
  <c r="B64" i="19"/>
  <c r="B64" i="20"/>
  <c r="B40" i="21"/>
  <c r="B40" i="20"/>
  <c r="B40" i="22"/>
  <c r="B40" i="19"/>
  <c r="C87" i="8"/>
  <c r="C54" i="8"/>
  <c r="C76" i="8"/>
  <c r="C98" i="8"/>
  <c r="C65" i="8"/>
  <c r="C109" i="8"/>
  <c r="L12" i="15"/>
  <c r="K12" i="15"/>
  <c r="F12" i="15"/>
  <c r="E12" i="15"/>
  <c r="E13" i="15" s="1"/>
  <c r="E16" i="15" s="1"/>
  <c r="F6" i="15" s="1"/>
  <c r="C19" i="13"/>
  <c r="C120" i="17" s="1"/>
  <c r="C11" i="8"/>
  <c r="AK27" i="8" l="1"/>
  <c r="AL26" i="8"/>
  <c r="AM26" i="8" s="1"/>
  <c r="AI26" i="8"/>
  <c r="AJ26" i="8" s="1"/>
  <c r="AH27" i="8"/>
  <c r="AC26" i="8"/>
  <c r="AD26" i="8" s="1"/>
  <c r="AB27" i="8"/>
  <c r="AF26" i="8"/>
  <c r="AG26" i="8" s="1"/>
  <c r="AE27" i="8"/>
  <c r="C22" i="13"/>
  <c r="C119" i="17"/>
  <c r="C13" i="8"/>
  <c r="F13" i="15"/>
  <c r="F16" i="15" s="1"/>
  <c r="G6" i="15" s="1"/>
  <c r="G13" i="15" s="1"/>
  <c r="G16" i="15" s="1"/>
  <c r="H6" i="15" s="1"/>
  <c r="H13" i="15" s="1"/>
  <c r="H16" i="15" s="1"/>
  <c r="I6" i="15" s="1"/>
  <c r="I13" i="15" l="1"/>
  <c r="I16" i="15" s="1"/>
  <c r="J6" i="15" s="1"/>
  <c r="J13" i="15" s="1"/>
  <c r="J16" i="15" s="1"/>
  <c r="K6" i="15" s="1"/>
  <c r="K13" i="15" s="1"/>
  <c r="K16" i="15" s="1"/>
  <c r="AK28" i="8"/>
  <c r="AL27" i="8"/>
  <c r="AM27" i="8" s="1"/>
  <c r="AI27" i="8"/>
  <c r="AJ27" i="8" s="1"/>
  <c r="AH28" i="8"/>
  <c r="AB28" i="8"/>
  <c r="AC27" i="8"/>
  <c r="AD27" i="8" s="1"/>
  <c r="AE28" i="8"/>
  <c r="AF27" i="8"/>
  <c r="AG27" i="8" s="1"/>
  <c r="C121" i="8"/>
  <c r="C120" i="8" s="1"/>
  <c r="F120" i="8"/>
  <c r="F122" i="8" s="1"/>
  <c r="E120" i="8"/>
  <c r="E122" i="8" s="1"/>
  <c r="S8" i="8" s="1"/>
  <c r="D120" i="8"/>
  <c r="D122" i="8" s="1"/>
  <c r="D123" i="8" s="1"/>
  <c r="C12" i="8"/>
  <c r="C10" i="8"/>
  <c r="C14" i="8"/>
  <c r="C9" i="8"/>
  <c r="P8" i="8" l="1"/>
  <c r="Q8" i="8" s="1"/>
  <c r="R8" i="8" s="1"/>
  <c r="L6" i="15"/>
  <c r="L13" i="15" s="1"/>
  <c r="AK29" i="8"/>
  <c r="AL28" i="8"/>
  <c r="AM28" i="8" s="1"/>
  <c r="AH29" i="8"/>
  <c r="AI28" i="8"/>
  <c r="AJ28" i="8" s="1"/>
  <c r="AC28" i="8"/>
  <c r="AD28" i="8" s="1"/>
  <c r="AB29" i="8"/>
  <c r="AE29" i="8"/>
  <c r="AF28" i="8"/>
  <c r="AG28" i="8" s="1"/>
  <c r="C8" i="8"/>
  <c r="C32" i="8"/>
  <c r="C31" i="8" s="1"/>
  <c r="B4" i="7"/>
  <c r="B4" i="6"/>
  <c r="B4" i="5"/>
  <c r="C2" i="7"/>
  <c r="C2" i="6"/>
  <c r="C2" i="5"/>
  <c r="C2" i="1"/>
  <c r="F6" i="7"/>
  <c r="F6" i="6"/>
  <c r="J4" i="5"/>
  <c r="F6" i="5"/>
  <c r="B18" i="5"/>
  <c r="B19" i="5"/>
  <c r="F4" i="5"/>
  <c r="B6" i="5"/>
  <c r="B8" i="5"/>
  <c r="F8" i="5"/>
  <c r="B17" i="5"/>
  <c r="B40" i="5"/>
  <c r="B41"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0" i="7"/>
  <c r="B129" i="7"/>
  <c r="B128" i="7"/>
  <c r="B127" i="7"/>
  <c r="B126" i="7"/>
  <c r="B125" i="7"/>
  <c r="B124" i="7"/>
  <c r="B123" i="7"/>
  <c r="B122" i="7"/>
  <c r="B121" i="7"/>
  <c r="B120" i="7"/>
  <c r="B119" i="7"/>
  <c r="B118" i="7"/>
  <c r="B117" i="7"/>
  <c r="B116" i="7"/>
  <c r="B115" i="7"/>
  <c r="B114" i="7"/>
  <c r="B113" i="7"/>
  <c r="B112" i="7"/>
  <c r="B111" i="7"/>
  <c r="B110" i="7"/>
  <c r="B109" i="7"/>
  <c r="B108" i="7"/>
  <c r="B107" i="7"/>
  <c r="B106" i="7"/>
  <c r="B105" i="7"/>
  <c r="B104" i="7"/>
  <c r="B103" i="7"/>
  <c r="B102" i="7"/>
  <c r="B101" i="7"/>
  <c r="B100" i="7"/>
  <c r="B99" i="7"/>
  <c r="B98" i="7"/>
  <c r="B97" i="7"/>
  <c r="B95" i="7"/>
  <c r="B94" i="7"/>
  <c r="B93" i="7"/>
  <c r="B92" i="7"/>
  <c r="B91" i="7"/>
  <c r="B90" i="7"/>
  <c r="B89" i="7"/>
  <c r="B88" i="7"/>
  <c r="B87" i="7"/>
  <c r="B86" i="7"/>
  <c r="B85" i="7"/>
  <c r="B84" i="7"/>
  <c r="B83" i="7"/>
  <c r="B82" i="7"/>
  <c r="B81" i="7"/>
  <c r="B80" i="7"/>
  <c r="B79" i="7"/>
  <c r="B78" i="7"/>
  <c r="B77" i="7"/>
  <c r="B76" i="7"/>
  <c r="B75" i="7"/>
  <c r="B74" i="7"/>
  <c r="B73" i="7"/>
  <c r="B72" i="7"/>
  <c r="B71" i="7"/>
  <c r="B70" i="7"/>
  <c r="B69" i="7"/>
  <c r="B68" i="7"/>
  <c r="B67" i="7"/>
  <c r="B66" i="7"/>
  <c r="B65" i="7"/>
  <c r="B64" i="7"/>
  <c r="B63" i="7"/>
  <c r="B41" i="7"/>
  <c r="B40" i="7"/>
  <c r="B19" i="7"/>
  <c r="B18" i="7"/>
  <c r="B17" i="7"/>
  <c r="F8" i="7"/>
  <c r="B8" i="7"/>
  <c r="B6" i="7"/>
  <c r="J4" i="7"/>
  <c r="F4" i="7"/>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41" i="6"/>
  <c r="B40" i="6"/>
  <c r="B18" i="6"/>
  <c r="B17" i="6"/>
  <c r="F8" i="6"/>
  <c r="B8" i="6"/>
  <c r="B6" i="6"/>
  <c r="J4" i="6"/>
  <c r="F4" i="6"/>
  <c r="I130" i="1"/>
  <c r="I130" i="5" s="1"/>
  <c r="I129" i="5" s="1"/>
  <c r="B130" i="1"/>
  <c r="B129" i="1"/>
  <c r="I128" i="1"/>
  <c r="I128" i="5" s="1"/>
  <c r="I128" i="6" s="1"/>
  <c r="I128" i="7" s="1"/>
  <c r="I128" i="19" s="1"/>
  <c r="I128" i="20" s="1"/>
  <c r="I128" i="21" s="1"/>
  <c r="I128" i="22" s="1"/>
  <c r="B128" i="1"/>
  <c r="I127" i="1"/>
  <c r="I127" i="5" s="1"/>
  <c r="I127" i="6" s="1"/>
  <c r="I127" i="7" s="1"/>
  <c r="I127" i="19" s="1"/>
  <c r="I127" i="20" s="1"/>
  <c r="I127" i="21" s="1"/>
  <c r="I127" i="22" s="1"/>
  <c r="B127" i="1"/>
  <c r="I126" i="1"/>
  <c r="I126" i="5" s="1"/>
  <c r="I126" i="6" s="1"/>
  <c r="I126" i="7" s="1"/>
  <c r="I126" i="19" s="1"/>
  <c r="I126" i="20" s="1"/>
  <c r="I126" i="21" s="1"/>
  <c r="I126" i="22" s="1"/>
  <c r="B126" i="1"/>
  <c r="I125" i="1"/>
  <c r="I125" i="5" s="1"/>
  <c r="I125" i="6" s="1"/>
  <c r="I125" i="7" s="1"/>
  <c r="I125" i="19" s="1"/>
  <c r="I125" i="20" s="1"/>
  <c r="I125" i="21" s="1"/>
  <c r="I125" i="22" s="1"/>
  <c r="B125" i="1"/>
  <c r="I124" i="1"/>
  <c r="I124" i="5" s="1"/>
  <c r="I124" i="6" s="1"/>
  <c r="I124" i="7" s="1"/>
  <c r="I124" i="19" s="1"/>
  <c r="I124" i="20" s="1"/>
  <c r="I124" i="21" s="1"/>
  <c r="I124" i="22" s="1"/>
  <c r="B124" i="1"/>
  <c r="I123" i="1"/>
  <c r="B123" i="1"/>
  <c r="I122" i="1"/>
  <c r="I122" i="5" s="1"/>
  <c r="I122" i="6" s="1"/>
  <c r="I122" i="7" s="1"/>
  <c r="I122" i="19" s="1"/>
  <c r="B122" i="1"/>
  <c r="I121" i="1"/>
  <c r="I121" i="5" s="1"/>
  <c r="I121" i="6" s="1"/>
  <c r="I121" i="7" s="1"/>
  <c r="I121" i="19" s="1"/>
  <c r="I121" i="20" s="1"/>
  <c r="I121" i="21" s="1"/>
  <c r="I121" i="22" s="1"/>
  <c r="B121" i="1"/>
  <c r="I120" i="1"/>
  <c r="I120" i="5" s="1"/>
  <c r="I120" i="6" s="1"/>
  <c r="I120" i="7" s="1"/>
  <c r="I120" i="19" s="1"/>
  <c r="I120" i="20" s="1"/>
  <c r="I120" i="21" s="1"/>
  <c r="I120" i="22" s="1"/>
  <c r="B120" i="1"/>
  <c r="I119" i="1"/>
  <c r="I119" i="5" s="1"/>
  <c r="I119" i="6" s="1"/>
  <c r="I119" i="7" s="1"/>
  <c r="I119" i="19" s="1"/>
  <c r="I119" i="20" s="1"/>
  <c r="B119" i="1"/>
  <c r="B118" i="1"/>
  <c r="I117" i="1"/>
  <c r="I117" i="5" s="1"/>
  <c r="I117" i="6" s="1"/>
  <c r="I117" i="7" s="1"/>
  <c r="I117" i="19" s="1"/>
  <c r="I117" i="20" s="1"/>
  <c r="I117" i="21" s="1"/>
  <c r="I117" i="22" s="1"/>
  <c r="B117" i="1"/>
  <c r="I116" i="1"/>
  <c r="I116" i="5" s="1"/>
  <c r="I116" i="6" s="1"/>
  <c r="I116" i="7" s="1"/>
  <c r="I116" i="19" s="1"/>
  <c r="I116" i="20" s="1"/>
  <c r="I116" i="21" s="1"/>
  <c r="I116" i="22" s="1"/>
  <c r="B116" i="1"/>
  <c r="I115" i="1"/>
  <c r="I115" i="5" s="1"/>
  <c r="I115" i="6" s="1"/>
  <c r="I115" i="7" s="1"/>
  <c r="I115" i="19" s="1"/>
  <c r="I115" i="20" s="1"/>
  <c r="I115" i="21" s="1"/>
  <c r="I115" i="22" s="1"/>
  <c r="B115" i="1"/>
  <c r="I114" i="1"/>
  <c r="I114" i="5" s="1"/>
  <c r="I114" i="6" s="1"/>
  <c r="I114" i="7" s="1"/>
  <c r="I114" i="19" s="1"/>
  <c r="I114" i="20" s="1"/>
  <c r="I114" i="21" s="1"/>
  <c r="I114" i="22" s="1"/>
  <c r="B114" i="1"/>
  <c r="I113" i="1"/>
  <c r="I113" i="5" s="1"/>
  <c r="I113" i="6" s="1"/>
  <c r="I113" i="7" s="1"/>
  <c r="I113" i="19" s="1"/>
  <c r="I113" i="20" s="1"/>
  <c r="I113" i="21" s="1"/>
  <c r="I113" i="22" s="1"/>
  <c r="B113" i="1"/>
  <c r="I112" i="1"/>
  <c r="I112" i="5" s="1"/>
  <c r="I112" i="6" s="1"/>
  <c r="I112" i="7" s="1"/>
  <c r="I112" i="19" s="1"/>
  <c r="I112" i="20" s="1"/>
  <c r="I112" i="21" s="1"/>
  <c r="I112" i="22" s="1"/>
  <c r="B112" i="1"/>
  <c r="I111" i="1"/>
  <c r="I111" i="5" s="1"/>
  <c r="I111" i="6" s="1"/>
  <c r="I111" i="7" s="1"/>
  <c r="I111" i="19" s="1"/>
  <c r="B111" i="1"/>
  <c r="I110" i="1"/>
  <c r="I110" i="5" s="1"/>
  <c r="I110" i="6" s="1"/>
  <c r="I110" i="7" s="1"/>
  <c r="I110" i="19" s="1"/>
  <c r="I110" i="20" s="1"/>
  <c r="I110" i="21" s="1"/>
  <c r="B110" i="1"/>
  <c r="I109" i="1"/>
  <c r="I109" i="5" s="1"/>
  <c r="I109" i="6" s="1"/>
  <c r="I109" i="7" s="1"/>
  <c r="I109" i="19" s="1"/>
  <c r="I109" i="20" s="1"/>
  <c r="I109" i="21" s="1"/>
  <c r="I109" i="22" s="1"/>
  <c r="B109" i="1"/>
  <c r="I108" i="1"/>
  <c r="B108" i="1"/>
  <c r="B107" i="1"/>
  <c r="I106" i="1"/>
  <c r="I106" i="5" s="1"/>
  <c r="I106" i="6" s="1"/>
  <c r="I106" i="7" s="1"/>
  <c r="I106" i="19" s="1"/>
  <c r="I106" i="20" s="1"/>
  <c r="I106" i="21" s="1"/>
  <c r="I106" i="22" s="1"/>
  <c r="B106" i="1"/>
  <c r="I105" i="1"/>
  <c r="I105" i="5" s="1"/>
  <c r="I105" i="6" s="1"/>
  <c r="I105" i="7" s="1"/>
  <c r="I105" i="19" s="1"/>
  <c r="I105" i="20" s="1"/>
  <c r="I105" i="21" s="1"/>
  <c r="I105" i="22" s="1"/>
  <c r="B105" i="1"/>
  <c r="I104" i="1"/>
  <c r="I104" i="5" s="1"/>
  <c r="I104" i="6" s="1"/>
  <c r="I104" i="7" s="1"/>
  <c r="I104" i="19" s="1"/>
  <c r="I104" i="20" s="1"/>
  <c r="I104" i="21" s="1"/>
  <c r="I104" i="22" s="1"/>
  <c r="B104" i="1"/>
  <c r="I103" i="1"/>
  <c r="I103" i="5" s="1"/>
  <c r="I103" i="6" s="1"/>
  <c r="I103" i="7" s="1"/>
  <c r="I103" i="19" s="1"/>
  <c r="I103" i="20" s="1"/>
  <c r="I103" i="21" s="1"/>
  <c r="I103" i="22" s="1"/>
  <c r="B103" i="1"/>
  <c r="I102" i="1"/>
  <c r="I102" i="5" s="1"/>
  <c r="I102" i="6" s="1"/>
  <c r="I102" i="7" s="1"/>
  <c r="I102" i="19" s="1"/>
  <c r="I102" i="20" s="1"/>
  <c r="I102" i="21" s="1"/>
  <c r="I102" i="22" s="1"/>
  <c r="B102" i="1"/>
  <c r="I101" i="1"/>
  <c r="I101" i="5" s="1"/>
  <c r="I101" i="6" s="1"/>
  <c r="I101" i="7" s="1"/>
  <c r="I101" i="19" s="1"/>
  <c r="I101" i="20" s="1"/>
  <c r="B101" i="1"/>
  <c r="I100" i="1"/>
  <c r="I100" i="5" s="1"/>
  <c r="I100" i="6" s="1"/>
  <c r="I100" i="7" s="1"/>
  <c r="I100" i="19" s="1"/>
  <c r="I100" i="20" s="1"/>
  <c r="I100" i="21" s="1"/>
  <c r="I100" i="22" s="1"/>
  <c r="B100" i="1"/>
  <c r="I99" i="1"/>
  <c r="I99" i="5" s="1"/>
  <c r="I99" i="6" s="1"/>
  <c r="I99" i="7" s="1"/>
  <c r="I99" i="19" s="1"/>
  <c r="I99" i="20" s="1"/>
  <c r="I99" i="21" s="1"/>
  <c r="I99" i="22" s="1"/>
  <c r="B99" i="1"/>
  <c r="I98" i="1"/>
  <c r="I98" i="5" s="1"/>
  <c r="I98" i="6" s="1"/>
  <c r="I98" i="7" s="1"/>
  <c r="I98" i="19" s="1"/>
  <c r="B98" i="1"/>
  <c r="I97" i="1"/>
  <c r="B97" i="1"/>
  <c r="I95" i="1"/>
  <c r="I95" i="5" s="1"/>
  <c r="I95" i="6" s="1"/>
  <c r="I95" i="7" s="1"/>
  <c r="I95" i="19" s="1"/>
  <c r="I95" i="20" s="1"/>
  <c r="I95" i="21" s="1"/>
  <c r="I95" i="22" s="1"/>
  <c r="B95" i="1"/>
  <c r="I94" i="1"/>
  <c r="I94" i="5" s="1"/>
  <c r="I94" i="6" s="1"/>
  <c r="I94" i="7" s="1"/>
  <c r="I94" i="19" s="1"/>
  <c r="I94" i="20" s="1"/>
  <c r="I94" i="21" s="1"/>
  <c r="I94" i="22" s="1"/>
  <c r="B94" i="1"/>
  <c r="I93" i="1"/>
  <c r="I93" i="5" s="1"/>
  <c r="I93" i="6" s="1"/>
  <c r="I93" i="7" s="1"/>
  <c r="I93" i="19" s="1"/>
  <c r="I93" i="20" s="1"/>
  <c r="I93" i="21" s="1"/>
  <c r="I93" i="22" s="1"/>
  <c r="B93" i="1"/>
  <c r="I92" i="1"/>
  <c r="I92" i="5" s="1"/>
  <c r="I92" i="6" s="1"/>
  <c r="I92" i="7" s="1"/>
  <c r="I92" i="19" s="1"/>
  <c r="I92" i="20" s="1"/>
  <c r="I92" i="21" s="1"/>
  <c r="I92" i="22" s="1"/>
  <c r="B92" i="1"/>
  <c r="I91" i="1"/>
  <c r="I91" i="5" s="1"/>
  <c r="I91" i="6" s="1"/>
  <c r="I91" i="7" s="1"/>
  <c r="I91" i="19" s="1"/>
  <c r="I91" i="20" s="1"/>
  <c r="I91" i="21" s="1"/>
  <c r="I91" i="22" s="1"/>
  <c r="B91" i="1"/>
  <c r="I90" i="1"/>
  <c r="I90" i="5" s="1"/>
  <c r="I90" i="6" s="1"/>
  <c r="I90" i="7" s="1"/>
  <c r="I90" i="19" s="1"/>
  <c r="I90" i="20" s="1"/>
  <c r="B90" i="1"/>
  <c r="I89" i="1"/>
  <c r="I89" i="5" s="1"/>
  <c r="I89" i="6" s="1"/>
  <c r="I89" i="7" s="1"/>
  <c r="I89" i="19" s="1"/>
  <c r="I89" i="20" s="1"/>
  <c r="I89" i="21" s="1"/>
  <c r="I89" i="22" s="1"/>
  <c r="B89" i="1"/>
  <c r="I88" i="1"/>
  <c r="I88" i="5" s="1"/>
  <c r="I88" i="6" s="1"/>
  <c r="I88" i="7" s="1"/>
  <c r="I88" i="19" s="1"/>
  <c r="B88" i="1"/>
  <c r="I87" i="1"/>
  <c r="I87" i="5" s="1"/>
  <c r="I87" i="6" s="1"/>
  <c r="I87" i="7" s="1"/>
  <c r="I87" i="19" s="1"/>
  <c r="I87" i="20" s="1"/>
  <c r="I87" i="21" s="1"/>
  <c r="I87" i="22" s="1"/>
  <c r="B87" i="1"/>
  <c r="I86" i="1"/>
  <c r="B86" i="1"/>
  <c r="B85" i="1"/>
  <c r="I84" i="1"/>
  <c r="I84" i="5" s="1"/>
  <c r="I84" i="6" s="1"/>
  <c r="I84" i="7" s="1"/>
  <c r="I84" i="19" s="1"/>
  <c r="I84" i="20" s="1"/>
  <c r="I84" i="21" s="1"/>
  <c r="I84" i="22" s="1"/>
  <c r="B84" i="1"/>
  <c r="I83" i="1"/>
  <c r="I83" i="5" s="1"/>
  <c r="I83" i="6" s="1"/>
  <c r="I83" i="7" s="1"/>
  <c r="I83" i="19" s="1"/>
  <c r="I83" i="20" s="1"/>
  <c r="I83" i="21" s="1"/>
  <c r="I83" i="22" s="1"/>
  <c r="B83" i="1"/>
  <c r="I82" i="1"/>
  <c r="I82" i="5" s="1"/>
  <c r="I82" i="6" s="1"/>
  <c r="I82" i="7" s="1"/>
  <c r="I82" i="19" s="1"/>
  <c r="I82" i="20" s="1"/>
  <c r="I82" i="21" s="1"/>
  <c r="I82" i="22" s="1"/>
  <c r="B82" i="1"/>
  <c r="I81" i="1"/>
  <c r="I81" i="5" s="1"/>
  <c r="I81" i="6" s="1"/>
  <c r="I81" i="7" s="1"/>
  <c r="I81" i="19" s="1"/>
  <c r="I81" i="20" s="1"/>
  <c r="I81" i="21" s="1"/>
  <c r="I81" i="22" s="1"/>
  <c r="B81" i="1"/>
  <c r="I80" i="1"/>
  <c r="I80" i="5" s="1"/>
  <c r="I80" i="6" s="1"/>
  <c r="I80" i="7" s="1"/>
  <c r="I80" i="19" s="1"/>
  <c r="I80" i="20" s="1"/>
  <c r="I80" i="21" s="1"/>
  <c r="I80" i="22" s="1"/>
  <c r="B80" i="1"/>
  <c r="I79" i="1"/>
  <c r="I79" i="5" s="1"/>
  <c r="I79" i="6" s="1"/>
  <c r="I79" i="7" s="1"/>
  <c r="I79" i="19" s="1"/>
  <c r="I79" i="20" s="1"/>
  <c r="I79" i="21" s="1"/>
  <c r="I79" i="22" s="1"/>
  <c r="B79" i="1"/>
  <c r="I78" i="1"/>
  <c r="I78" i="5" s="1"/>
  <c r="I78" i="6" s="1"/>
  <c r="I78" i="7" s="1"/>
  <c r="I78" i="19" s="1"/>
  <c r="I78" i="20" s="1"/>
  <c r="B78" i="1"/>
  <c r="I77" i="1"/>
  <c r="I77" i="5" s="1"/>
  <c r="I77" i="6" s="1"/>
  <c r="I77" i="7" s="1"/>
  <c r="I77" i="19" s="1"/>
  <c r="I77" i="20" s="1"/>
  <c r="I77" i="21" s="1"/>
  <c r="I77" i="22" s="1"/>
  <c r="B77" i="1"/>
  <c r="I76" i="1"/>
  <c r="I76" i="5" s="1"/>
  <c r="I76" i="6" s="1"/>
  <c r="I76" i="7" s="1"/>
  <c r="I76" i="19" s="1"/>
  <c r="I76" i="20" s="1"/>
  <c r="I76" i="21" s="1"/>
  <c r="I76" i="22" s="1"/>
  <c r="B76" i="1"/>
  <c r="I75" i="1"/>
  <c r="I75" i="5" s="1"/>
  <c r="I75" i="6" s="1"/>
  <c r="B75" i="1"/>
  <c r="B74" i="1"/>
  <c r="I73" i="1"/>
  <c r="I73" i="5" s="1"/>
  <c r="I73" i="6" s="1"/>
  <c r="I73" i="7" s="1"/>
  <c r="I73" i="19" s="1"/>
  <c r="I73" i="20" s="1"/>
  <c r="I73" i="21" s="1"/>
  <c r="I73" i="22" s="1"/>
  <c r="B73" i="1"/>
  <c r="I72" i="1"/>
  <c r="I72" i="5" s="1"/>
  <c r="I72" i="6" s="1"/>
  <c r="I72" i="7" s="1"/>
  <c r="I72" i="19" s="1"/>
  <c r="I72" i="20" s="1"/>
  <c r="I72" i="21" s="1"/>
  <c r="I72" i="22" s="1"/>
  <c r="B72" i="1"/>
  <c r="I71" i="1"/>
  <c r="I71" i="5" s="1"/>
  <c r="I71" i="6" s="1"/>
  <c r="I71" i="7" s="1"/>
  <c r="I71" i="19" s="1"/>
  <c r="I71" i="20" s="1"/>
  <c r="I71" i="21" s="1"/>
  <c r="I71" i="22" s="1"/>
  <c r="B71" i="1"/>
  <c r="I70" i="1"/>
  <c r="I70" i="5" s="1"/>
  <c r="I70" i="6" s="1"/>
  <c r="I70" i="7" s="1"/>
  <c r="I70" i="19" s="1"/>
  <c r="I70" i="20" s="1"/>
  <c r="I70" i="21" s="1"/>
  <c r="I70" i="22" s="1"/>
  <c r="B70" i="1"/>
  <c r="I69" i="1"/>
  <c r="I69" i="5" s="1"/>
  <c r="I69" i="6" s="1"/>
  <c r="I69" i="7" s="1"/>
  <c r="I69" i="19" s="1"/>
  <c r="I69" i="20" s="1"/>
  <c r="I69" i="21" s="1"/>
  <c r="I69" i="22" s="1"/>
  <c r="B69" i="1"/>
  <c r="I68" i="1"/>
  <c r="I68" i="5" s="1"/>
  <c r="I68" i="6" s="1"/>
  <c r="I68" i="7" s="1"/>
  <c r="I68" i="19" s="1"/>
  <c r="I68" i="20" s="1"/>
  <c r="I68" i="21" s="1"/>
  <c r="I68" i="22" s="1"/>
  <c r="B68" i="1"/>
  <c r="I67" i="1"/>
  <c r="I67" i="5" s="1"/>
  <c r="I67" i="6" s="1"/>
  <c r="I67" i="7" s="1"/>
  <c r="I67" i="19" s="1"/>
  <c r="I67" i="20" s="1"/>
  <c r="B67" i="1"/>
  <c r="I66" i="1"/>
  <c r="I66" i="5" s="1"/>
  <c r="I66" i="6" s="1"/>
  <c r="I66" i="7" s="1"/>
  <c r="I66" i="19" s="1"/>
  <c r="I66" i="20" s="1"/>
  <c r="I66" i="21" s="1"/>
  <c r="I66" i="22" s="1"/>
  <c r="B66" i="1"/>
  <c r="I65" i="1"/>
  <c r="I65" i="5" s="1"/>
  <c r="I65" i="6" s="1"/>
  <c r="I65" i="7" s="1"/>
  <c r="I65" i="19" s="1"/>
  <c r="B65" i="1"/>
  <c r="I64" i="1"/>
  <c r="B64" i="1"/>
  <c r="B63" i="1"/>
  <c r="I62" i="21"/>
  <c r="I62" i="22" s="1"/>
  <c r="B41" i="1"/>
  <c r="B40" i="1"/>
  <c r="I19" i="1"/>
  <c r="I18" i="1"/>
  <c r="I18" i="5" s="1"/>
  <c r="B18" i="1"/>
  <c r="B17" i="1"/>
  <c r="V8" i="8"/>
  <c r="P9" i="8" l="1"/>
  <c r="P10" i="8" s="1"/>
  <c r="L16" i="15"/>
  <c r="E17" i="15" s="1"/>
  <c r="I88" i="20"/>
  <c r="I88" i="21" s="1"/>
  <c r="I88" i="22" s="1"/>
  <c r="I111" i="20"/>
  <c r="I111" i="21" s="1"/>
  <c r="I111" i="22" s="1"/>
  <c r="I78" i="21"/>
  <c r="I67" i="21"/>
  <c r="I67" i="22" s="1"/>
  <c r="I98" i="20"/>
  <c r="I98" i="21" s="1"/>
  <c r="I98" i="22" s="1"/>
  <c r="I90" i="21"/>
  <c r="I90" i="22" s="1"/>
  <c r="I101" i="21"/>
  <c r="I119" i="21"/>
  <c r="I119" i="22" s="1"/>
  <c r="I110" i="22"/>
  <c r="I122" i="20"/>
  <c r="I122" i="21" s="1"/>
  <c r="I122" i="22" s="1"/>
  <c r="I65" i="20"/>
  <c r="I65" i="21" s="1"/>
  <c r="I65" i="22" s="1"/>
  <c r="AL29" i="8"/>
  <c r="AM29" i="8" s="1"/>
  <c r="AK30" i="8"/>
  <c r="AI29" i="8"/>
  <c r="AJ29" i="8" s="1"/>
  <c r="AH30" i="8"/>
  <c r="AC29" i="8"/>
  <c r="AD29" i="8" s="1"/>
  <c r="AB30" i="8"/>
  <c r="AF29" i="8"/>
  <c r="AG29" i="8" s="1"/>
  <c r="AE30" i="8"/>
  <c r="V9" i="8"/>
  <c r="I129" i="1"/>
  <c r="C122" i="8"/>
  <c r="C121" i="17"/>
  <c r="C123" i="17" s="1"/>
  <c r="I130" i="6"/>
  <c r="I118" i="1"/>
  <c r="I107" i="1"/>
  <c r="I108" i="5"/>
  <c r="I97" i="5"/>
  <c r="I96" i="1"/>
  <c r="I85" i="1"/>
  <c r="I86" i="5"/>
  <c r="I74" i="5"/>
  <c r="I74" i="1"/>
  <c r="I75" i="7"/>
  <c r="I74" i="6"/>
  <c r="I63" i="1"/>
  <c r="I64" i="5"/>
  <c r="I41" i="5"/>
  <c r="I40" i="1"/>
  <c r="I123" i="5"/>
  <c r="I18" i="6"/>
  <c r="I19" i="5"/>
  <c r="I19" i="6" s="1"/>
  <c r="I17" i="1"/>
  <c r="Z8" i="8"/>
  <c r="AA8" i="8" s="1"/>
  <c r="W8" i="8"/>
  <c r="X8" i="8" s="1"/>
  <c r="S9" i="8"/>
  <c r="T8" i="8"/>
  <c r="U8" i="8" s="1"/>
  <c r="Z9" i="8"/>
  <c r="AA9" i="8" s="1"/>
  <c r="C18" i="1" l="1"/>
  <c r="C18" i="5" s="1"/>
  <c r="C18" i="6" s="1"/>
  <c r="Q9" i="8"/>
  <c r="R9" i="8" s="1"/>
  <c r="I19" i="7"/>
  <c r="I101" i="22"/>
  <c r="I78" i="22"/>
  <c r="AL30" i="8"/>
  <c r="AM30" i="8" s="1"/>
  <c r="AK31" i="8"/>
  <c r="AH31" i="8"/>
  <c r="AI30" i="8"/>
  <c r="AJ30" i="8" s="1"/>
  <c r="AC30" i="8"/>
  <c r="AD30" i="8" s="1"/>
  <c r="AB31" i="8"/>
  <c r="AE31" i="8"/>
  <c r="AF30" i="8"/>
  <c r="AG30" i="8" s="1"/>
  <c r="I74" i="7"/>
  <c r="I75" i="19"/>
  <c r="V10" i="8"/>
  <c r="V11" i="8" s="1"/>
  <c r="W9" i="8"/>
  <c r="X9" i="8" s="1"/>
  <c r="C19" i="1"/>
  <c r="L19" i="1" s="1"/>
  <c r="P11" i="8"/>
  <c r="C20" i="1" s="1"/>
  <c r="Q10" i="8"/>
  <c r="R10" i="8" s="1"/>
  <c r="S10" i="8"/>
  <c r="P12" i="14"/>
  <c r="I130" i="7"/>
  <c r="I130" i="19" s="1"/>
  <c r="I130" i="20" s="1"/>
  <c r="I129" i="6"/>
  <c r="I108" i="6"/>
  <c r="I107" i="5"/>
  <c r="I97" i="6"/>
  <c r="I96" i="5"/>
  <c r="I86" i="6"/>
  <c r="I85" i="5"/>
  <c r="I64" i="6"/>
  <c r="I63" i="5"/>
  <c r="I41" i="6"/>
  <c r="I40" i="5"/>
  <c r="I118" i="5"/>
  <c r="I123" i="6"/>
  <c r="I17" i="5"/>
  <c r="I18" i="7"/>
  <c r="I17" i="6"/>
  <c r="T9" i="8"/>
  <c r="U9" i="8" s="1"/>
  <c r="Y11" i="8"/>
  <c r="Z10" i="8"/>
  <c r="AA10" i="8" s="1"/>
  <c r="W10" i="8" l="1"/>
  <c r="X10" i="8" s="1"/>
  <c r="P10" i="14"/>
  <c r="R13" i="14" s="1"/>
  <c r="L20" i="1"/>
  <c r="I19" i="19"/>
  <c r="M20" i="1"/>
  <c r="N20" i="1" s="1"/>
  <c r="I74" i="19"/>
  <c r="I75" i="20"/>
  <c r="I129" i="20"/>
  <c r="I130" i="21"/>
  <c r="AK32" i="8"/>
  <c r="AL31" i="8"/>
  <c r="AM31" i="8" s="1"/>
  <c r="AI31" i="8"/>
  <c r="AJ31" i="8" s="1"/>
  <c r="AH32" i="8"/>
  <c r="AC31" i="8"/>
  <c r="AD31" i="8" s="1"/>
  <c r="AB32" i="8"/>
  <c r="AE32" i="8"/>
  <c r="AF31" i="8"/>
  <c r="AG31" i="8" s="1"/>
  <c r="I129" i="7"/>
  <c r="I129" i="19"/>
  <c r="I17" i="7"/>
  <c r="I18" i="19"/>
  <c r="C18" i="7"/>
  <c r="C18" i="19" s="1"/>
  <c r="C18" i="20" s="1"/>
  <c r="C18" i="21" s="1"/>
  <c r="C18" i="22" s="1"/>
  <c r="C19" i="5"/>
  <c r="C19" i="6" s="1"/>
  <c r="T10" i="8"/>
  <c r="U10" i="8" s="1"/>
  <c r="S11" i="8"/>
  <c r="S12" i="8" s="1"/>
  <c r="P12" i="8"/>
  <c r="Q11" i="8"/>
  <c r="R11" i="8" s="1"/>
  <c r="M8" i="8"/>
  <c r="N8" i="8" s="1"/>
  <c r="O8" i="8" s="1"/>
  <c r="I108" i="7"/>
  <c r="I107" i="6"/>
  <c r="I97" i="7"/>
  <c r="I96" i="6"/>
  <c r="I86" i="7"/>
  <c r="I85" i="6"/>
  <c r="I64" i="7"/>
  <c r="I63" i="6"/>
  <c r="I41" i="7"/>
  <c r="I40" i="6"/>
  <c r="I123" i="7"/>
  <c r="I118" i="6"/>
  <c r="V12" i="8"/>
  <c r="W11" i="8"/>
  <c r="X11" i="8" s="1"/>
  <c r="Y12" i="8"/>
  <c r="Z11" i="8"/>
  <c r="AA11" i="8" s="1"/>
  <c r="C20" i="5" l="1"/>
  <c r="M20" i="5" s="1"/>
  <c r="N20" i="5" s="1"/>
  <c r="C21" i="1"/>
  <c r="L21" i="1" s="1"/>
  <c r="P13" i="8"/>
  <c r="K14" i="14"/>
  <c r="C19" i="7"/>
  <c r="M19" i="6"/>
  <c r="N19" i="6" s="1"/>
  <c r="L19" i="6"/>
  <c r="C20" i="6"/>
  <c r="L20" i="5"/>
  <c r="I19" i="20"/>
  <c r="I130" i="22"/>
  <c r="I129" i="22" s="1"/>
  <c r="I129" i="21"/>
  <c r="I17" i="19"/>
  <c r="I18" i="20"/>
  <c r="M18" i="20" s="1"/>
  <c r="N18" i="20" s="1"/>
  <c r="I75" i="21"/>
  <c r="I74" i="20"/>
  <c r="I85" i="7"/>
  <c r="I86" i="19"/>
  <c r="I107" i="7"/>
  <c r="I108" i="19"/>
  <c r="I118" i="7"/>
  <c r="I123" i="19"/>
  <c r="I63" i="7"/>
  <c r="I64" i="19"/>
  <c r="I96" i="7"/>
  <c r="I97" i="19"/>
  <c r="AK33" i="8"/>
  <c r="AL32" i="8"/>
  <c r="AM32" i="8" s="1"/>
  <c r="AI32" i="8"/>
  <c r="AJ32" i="8" s="1"/>
  <c r="AH33" i="8"/>
  <c r="AB33" i="8"/>
  <c r="AC32" i="8"/>
  <c r="AD32" i="8" s="1"/>
  <c r="AF32" i="8"/>
  <c r="AG32" i="8" s="1"/>
  <c r="AE33" i="8"/>
  <c r="I40" i="7"/>
  <c r="I41" i="19"/>
  <c r="M18" i="19"/>
  <c r="N18" i="19" s="1"/>
  <c r="L18" i="19"/>
  <c r="T11" i="8"/>
  <c r="U11" i="8" s="1"/>
  <c r="Q12" i="8"/>
  <c r="R12" i="8" s="1"/>
  <c r="M9" i="8"/>
  <c r="V13" i="8"/>
  <c r="W12" i="8"/>
  <c r="X12" i="8" s="1"/>
  <c r="S13" i="8"/>
  <c r="T12" i="8"/>
  <c r="U12" i="8" s="1"/>
  <c r="Y13" i="8"/>
  <c r="Z12" i="8"/>
  <c r="AA12" i="8" s="1"/>
  <c r="P14" i="8" l="1"/>
  <c r="C23" i="1" s="1"/>
  <c r="C22" i="1"/>
  <c r="M21" i="1"/>
  <c r="N21" i="1" s="1"/>
  <c r="C21" i="5"/>
  <c r="M21" i="5" s="1"/>
  <c r="N21" i="5" s="1"/>
  <c r="C20" i="7"/>
  <c r="L20" i="6"/>
  <c r="M20" i="6"/>
  <c r="N20" i="6" s="1"/>
  <c r="C22" i="5"/>
  <c r="L22" i="1"/>
  <c r="C19" i="19"/>
  <c r="M19" i="7"/>
  <c r="N19" i="7" s="1"/>
  <c r="L19" i="7"/>
  <c r="I19" i="21"/>
  <c r="L18" i="20"/>
  <c r="M22" i="1"/>
  <c r="N22" i="1" s="1"/>
  <c r="I40" i="19"/>
  <c r="I41" i="20"/>
  <c r="I86" i="20"/>
  <c r="I85" i="19"/>
  <c r="I64" i="20"/>
  <c r="I63" i="19"/>
  <c r="I108" i="20"/>
  <c r="I107" i="19"/>
  <c r="I97" i="20"/>
  <c r="I96" i="19"/>
  <c r="I123" i="20"/>
  <c r="I118" i="19"/>
  <c r="I18" i="21"/>
  <c r="L18" i="21" s="1"/>
  <c r="I17" i="20"/>
  <c r="I75" i="22"/>
  <c r="I74" i="22" s="1"/>
  <c r="I74" i="21"/>
  <c r="AK34" i="8"/>
  <c r="AL33" i="8"/>
  <c r="AM33" i="8" s="1"/>
  <c r="AH34" i="8"/>
  <c r="AI33" i="8"/>
  <c r="AJ33" i="8" s="1"/>
  <c r="AB34" i="8"/>
  <c r="AC33" i="8"/>
  <c r="AD33" i="8" s="1"/>
  <c r="AF33" i="8"/>
  <c r="AG33" i="8" s="1"/>
  <c r="AE34" i="8"/>
  <c r="Q13" i="8"/>
  <c r="R13" i="8" s="1"/>
  <c r="N9" i="8"/>
  <c r="O9" i="8" s="1"/>
  <c r="M10" i="8"/>
  <c r="W13" i="8"/>
  <c r="X13" i="8" s="1"/>
  <c r="V14" i="8"/>
  <c r="Y14" i="8"/>
  <c r="Z13" i="8"/>
  <c r="AA13" i="8" s="1"/>
  <c r="S14" i="8"/>
  <c r="T13" i="8"/>
  <c r="U13" i="8" s="1"/>
  <c r="L21" i="5" l="1"/>
  <c r="C21" i="6"/>
  <c r="C21" i="7" s="1"/>
  <c r="L23" i="1"/>
  <c r="M23" i="1"/>
  <c r="N23" i="1" s="1"/>
  <c r="C23" i="5"/>
  <c r="C19" i="20"/>
  <c r="M19" i="19"/>
  <c r="N19" i="19" s="1"/>
  <c r="L19" i="19"/>
  <c r="C20" i="19"/>
  <c r="L20" i="7"/>
  <c r="M20" i="7"/>
  <c r="N20" i="7" s="1"/>
  <c r="L22" i="5"/>
  <c r="M22" i="5"/>
  <c r="N22" i="5" s="1"/>
  <c r="C22" i="6"/>
  <c r="I19" i="22"/>
  <c r="I107" i="20"/>
  <c r="I108" i="21"/>
  <c r="I86" i="21"/>
  <c r="I85" i="20"/>
  <c r="I41" i="21"/>
  <c r="I40" i="20"/>
  <c r="I123" i="21"/>
  <c r="I118" i="20"/>
  <c r="I18" i="22"/>
  <c r="L18" i="22" s="1"/>
  <c r="I17" i="21"/>
  <c r="M18" i="21"/>
  <c r="N18" i="21" s="1"/>
  <c r="I97" i="21"/>
  <c r="I96" i="20"/>
  <c r="I64" i="21"/>
  <c r="I63" i="20"/>
  <c r="AL34" i="8"/>
  <c r="AM34" i="8" s="1"/>
  <c r="AK35" i="8"/>
  <c r="AH35" i="8"/>
  <c r="AI34" i="8"/>
  <c r="AJ34" i="8" s="1"/>
  <c r="AC34" i="8"/>
  <c r="AD34" i="8" s="1"/>
  <c r="AB35" i="8"/>
  <c r="AE35" i="8"/>
  <c r="AF34" i="8"/>
  <c r="AG34" i="8" s="1"/>
  <c r="Q14" i="8"/>
  <c r="R14" i="8" s="1"/>
  <c r="P15" i="8"/>
  <c r="C24" i="1" s="1"/>
  <c r="M11" i="8"/>
  <c r="N10" i="8"/>
  <c r="O10" i="8" s="1"/>
  <c r="W14" i="8"/>
  <c r="X14" i="8" s="1"/>
  <c r="V15" i="8"/>
  <c r="S15" i="8"/>
  <c r="T14" i="8"/>
  <c r="U14" i="8" s="1"/>
  <c r="Y15" i="8"/>
  <c r="Z14" i="8"/>
  <c r="AA14" i="8" s="1"/>
  <c r="L21" i="6" l="1"/>
  <c r="M21" i="6"/>
  <c r="N21" i="6" s="1"/>
  <c r="C24" i="5"/>
  <c r="M24" i="1"/>
  <c r="N24" i="1" s="1"/>
  <c r="L24" i="1"/>
  <c r="M23" i="5"/>
  <c r="N23" i="5" s="1"/>
  <c r="L23" i="5"/>
  <c r="C23" i="6"/>
  <c r="C22" i="7"/>
  <c r="M22" i="6"/>
  <c r="N22" i="6" s="1"/>
  <c r="L22" i="6"/>
  <c r="C19" i="21"/>
  <c r="L19" i="20"/>
  <c r="M19" i="20"/>
  <c r="N19" i="20" s="1"/>
  <c r="C20" i="20"/>
  <c r="M20" i="19"/>
  <c r="N20" i="19" s="1"/>
  <c r="L20" i="19"/>
  <c r="C21" i="19"/>
  <c r="L21" i="7"/>
  <c r="M21" i="7"/>
  <c r="N21" i="7" s="1"/>
  <c r="I64" i="22"/>
  <c r="I63" i="22" s="1"/>
  <c r="I63" i="21"/>
  <c r="I108" i="22"/>
  <c r="I107" i="22" s="1"/>
  <c r="I107" i="21"/>
  <c r="I97" i="22"/>
  <c r="I96" i="22" s="1"/>
  <c r="I96" i="21"/>
  <c r="I118" i="21"/>
  <c r="I123" i="22"/>
  <c r="I118" i="22" s="1"/>
  <c r="I86" i="22"/>
  <c r="I85" i="22" s="1"/>
  <c r="I85" i="21"/>
  <c r="I17" i="22"/>
  <c r="M18" i="22"/>
  <c r="N18" i="22" s="1"/>
  <c r="I41" i="22"/>
  <c r="I40" i="22" s="1"/>
  <c r="I40" i="21"/>
  <c r="AL35" i="8"/>
  <c r="AM35" i="8" s="1"/>
  <c r="AK36" i="8"/>
  <c r="AH36" i="8"/>
  <c r="AI35" i="8"/>
  <c r="AJ35" i="8" s="1"/>
  <c r="AB36" i="8"/>
  <c r="AC35" i="8"/>
  <c r="AD35" i="8" s="1"/>
  <c r="AF35" i="8"/>
  <c r="AG35" i="8" s="1"/>
  <c r="AE36" i="8"/>
  <c r="Q15" i="8"/>
  <c r="R15" i="8" s="1"/>
  <c r="P16" i="8"/>
  <c r="C25" i="1" s="1"/>
  <c r="M12" i="8"/>
  <c r="N11" i="8"/>
  <c r="O11" i="8" s="1"/>
  <c r="V16" i="8"/>
  <c r="V17" i="8" s="1"/>
  <c r="W15" i="8"/>
  <c r="X15" i="8" s="1"/>
  <c r="T15" i="8"/>
  <c r="U15" i="8" s="1"/>
  <c r="S16" i="8"/>
  <c r="S17" i="8" s="1"/>
  <c r="Z15" i="8"/>
  <c r="AA15" i="8" s="1"/>
  <c r="Y16" i="8"/>
  <c r="Y17" i="8" s="1"/>
  <c r="L25" i="1" l="1"/>
  <c r="M25" i="1"/>
  <c r="N25" i="1" s="1"/>
  <c r="C25" i="5"/>
  <c r="C23" i="7"/>
  <c r="L23" i="6"/>
  <c r="M23" i="6"/>
  <c r="N23" i="6" s="1"/>
  <c r="M24" i="5"/>
  <c r="N24" i="5" s="1"/>
  <c r="C24" i="6"/>
  <c r="L24" i="5"/>
  <c r="C20" i="21"/>
  <c r="L20" i="20"/>
  <c r="M20" i="20"/>
  <c r="N20" i="20" s="1"/>
  <c r="C19" i="22"/>
  <c r="M19" i="21"/>
  <c r="N19" i="21" s="1"/>
  <c r="L19" i="21"/>
  <c r="C21" i="20"/>
  <c r="M21" i="19"/>
  <c r="N21" i="19" s="1"/>
  <c r="L21" i="19"/>
  <c r="C22" i="19"/>
  <c r="L22" i="7"/>
  <c r="M22" i="7"/>
  <c r="N22" i="7" s="1"/>
  <c r="P17" i="8"/>
  <c r="C26" i="1" s="1"/>
  <c r="AL36" i="8"/>
  <c r="AM36" i="8" s="1"/>
  <c r="AK37" i="8"/>
  <c r="AI36" i="8"/>
  <c r="AJ36" i="8" s="1"/>
  <c r="AH37" i="8"/>
  <c r="AB37" i="8"/>
  <c r="AC36" i="8"/>
  <c r="AD36" i="8" s="1"/>
  <c r="AE37" i="8"/>
  <c r="AF36" i="8"/>
  <c r="AG36" i="8" s="1"/>
  <c r="Z17" i="8"/>
  <c r="AA17" i="8" s="1"/>
  <c r="Y18" i="8"/>
  <c r="W17" i="8"/>
  <c r="X17" i="8" s="1"/>
  <c r="V18" i="8"/>
  <c r="T17" i="8"/>
  <c r="U17" i="8" s="1"/>
  <c r="S18" i="8"/>
  <c r="Q16" i="8"/>
  <c r="R16" i="8" s="1"/>
  <c r="N12" i="8"/>
  <c r="O12" i="8" s="1"/>
  <c r="M13" i="8"/>
  <c r="W16" i="8"/>
  <c r="X16" i="8" s="1"/>
  <c r="T16" i="8"/>
  <c r="U16" i="8" s="1"/>
  <c r="Z16" i="8"/>
  <c r="AA16" i="8" s="1"/>
  <c r="Q17" i="8" l="1"/>
  <c r="R17" i="8" s="1"/>
  <c r="C23" i="19"/>
  <c r="L23" i="7"/>
  <c r="M23" i="7"/>
  <c r="N23" i="7" s="1"/>
  <c r="L25" i="5"/>
  <c r="M25" i="5"/>
  <c r="N25" i="5" s="1"/>
  <c r="C25" i="6"/>
  <c r="C24" i="7"/>
  <c r="M24" i="6"/>
  <c r="N24" i="6" s="1"/>
  <c r="L24" i="6"/>
  <c r="C26" i="5"/>
  <c r="L26" i="1"/>
  <c r="M26" i="1"/>
  <c r="N26" i="1" s="1"/>
  <c r="M19" i="22"/>
  <c r="N19" i="22" s="1"/>
  <c r="L19" i="22"/>
  <c r="C21" i="21"/>
  <c r="M21" i="20"/>
  <c r="N21" i="20" s="1"/>
  <c r="L21" i="20"/>
  <c r="C22" i="20"/>
  <c r="L22" i="19"/>
  <c r="M22" i="19"/>
  <c r="N22" i="19" s="1"/>
  <c r="C20" i="22"/>
  <c r="M20" i="21"/>
  <c r="N20" i="21" s="1"/>
  <c r="L20" i="21"/>
  <c r="P18" i="8"/>
  <c r="C27" i="1" s="1"/>
  <c r="AK38" i="8"/>
  <c r="AL37" i="8"/>
  <c r="AM37" i="8" s="1"/>
  <c r="AI37" i="8"/>
  <c r="AJ37" i="8" s="1"/>
  <c r="AH38" i="8"/>
  <c r="AB38" i="8"/>
  <c r="AC37" i="8"/>
  <c r="AD37" i="8" s="1"/>
  <c r="AE38" i="8"/>
  <c r="AF37" i="8"/>
  <c r="AG37" i="8" s="1"/>
  <c r="Y19" i="8"/>
  <c r="Z18" i="8"/>
  <c r="AA18" i="8" s="1"/>
  <c r="W18" i="8"/>
  <c r="X18" i="8" s="1"/>
  <c r="V19" i="8"/>
  <c r="T18" i="8"/>
  <c r="U18" i="8" s="1"/>
  <c r="S19" i="8"/>
  <c r="N13" i="8"/>
  <c r="O13" i="8" s="1"/>
  <c r="M14" i="8"/>
  <c r="Q18" i="8" l="1"/>
  <c r="R18" i="8" s="1"/>
  <c r="P19" i="8"/>
  <c r="C28" i="1" s="1"/>
  <c r="L24" i="7"/>
  <c r="M24" i="7"/>
  <c r="N24" i="7" s="1"/>
  <c r="C24" i="19"/>
  <c r="C27" i="5"/>
  <c r="L27" i="1"/>
  <c r="M27" i="1"/>
  <c r="N27" i="1" s="1"/>
  <c r="L26" i="5"/>
  <c r="C26" i="6"/>
  <c r="M26" i="5"/>
  <c r="N26" i="5" s="1"/>
  <c r="L25" i="6"/>
  <c r="M25" i="6"/>
  <c r="N25" i="6" s="1"/>
  <c r="C25" i="7"/>
  <c r="L23" i="19"/>
  <c r="C23" i="20"/>
  <c r="M23" i="19"/>
  <c r="N23" i="19" s="1"/>
  <c r="C21" i="22"/>
  <c r="M21" i="21"/>
  <c r="N21" i="21" s="1"/>
  <c r="L21" i="21"/>
  <c r="C22" i="21"/>
  <c r="M22" i="20"/>
  <c r="N22" i="20" s="1"/>
  <c r="L22" i="20"/>
  <c r="M20" i="22"/>
  <c r="N20" i="22" s="1"/>
  <c r="L20" i="22"/>
  <c r="AL38" i="8"/>
  <c r="AM38" i="8" s="1"/>
  <c r="AK39" i="8"/>
  <c r="AI38" i="8"/>
  <c r="AJ38" i="8" s="1"/>
  <c r="AH39" i="8"/>
  <c r="AC38" i="8"/>
  <c r="AD38" i="8" s="1"/>
  <c r="AB39" i="8"/>
  <c r="AF38" i="8"/>
  <c r="AG38" i="8" s="1"/>
  <c r="AE39" i="8"/>
  <c r="Y20" i="8"/>
  <c r="Z19" i="8"/>
  <c r="AA19" i="8" s="1"/>
  <c r="W19" i="8"/>
  <c r="X19" i="8" s="1"/>
  <c r="V20" i="8"/>
  <c r="T19" i="8"/>
  <c r="U19" i="8" s="1"/>
  <c r="S20" i="8"/>
  <c r="N14" i="8"/>
  <c r="O14" i="8" s="1"/>
  <c r="M15" i="8"/>
  <c r="P20" i="8" l="1"/>
  <c r="Q19" i="8"/>
  <c r="R19" i="8" s="1"/>
  <c r="M23" i="20"/>
  <c r="N23" i="20" s="1"/>
  <c r="L23" i="20"/>
  <c r="C23" i="21"/>
  <c r="M24" i="19"/>
  <c r="N24" i="19" s="1"/>
  <c r="L24" i="19"/>
  <c r="C24" i="20"/>
  <c r="C25" i="19"/>
  <c r="L25" i="7"/>
  <c r="M25" i="7"/>
  <c r="N25" i="7" s="1"/>
  <c r="C26" i="7"/>
  <c r="L26" i="6"/>
  <c r="M26" i="6"/>
  <c r="N26" i="6" s="1"/>
  <c r="C27" i="6"/>
  <c r="M27" i="5"/>
  <c r="N27" i="5" s="1"/>
  <c r="L27" i="5"/>
  <c r="M28" i="1"/>
  <c r="N28" i="1" s="1"/>
  <c r="C28" i="5"/>
  <c r="L28" i="1"/>
  <c r="C22" i="22"/>
  <c r="L22" i="21"/>
  <c r="M22" i="21"/>
  <c r="N22" i="21" s="1"/>
  <c r="M21" i="22"/>
  <c r="N21" i="22" s="1"/>
  <c r="L21" i="22"/>
  <c r="AK40" i="8"/>
  <c r="AL39" i="8"/>
  <c r="AM39" i="8" s="1"/>
  <c r="AH40" i="8"/>
  <c r="AI39" i="8"/>
  <c r="AJ39" i="8" s="1"/>
  <c r="AC39" i="8"/>
  <c r="AD39" i="8" s="1"/>
  <c r="AB40" i="8"/>
  <c r="AF39" i="8"/>
  <c r="AG39" i="8" s="1"/>
  <c r="AE40" i="8"/>
  <c r="Y21" i="8"/>
  <c r="Z20" i="8"/>
  <c r="AA20" i="8" s="1"/>
  <c r="V21" i="8"/>
  <c r="W20" i="8"/>
  <c r="X20" i="8" s="1"/>
  <c r="T20" i="8"/>
  <c r="U20" i="8" s="1"/>
  <c r="S21" i="8"/>
  <c r="M16" i="8"/>
  <c r="N15" i="8"/>
  <c r="O15" i="8" s="1"/>
  <c r="C29" i="1" l="1"/>
  <c r="L29" i="1" s="1"/>
  <c r="Q20" i="8"/>
  <c r="R20" i="8" s="1"/>
  <c r="C29" i="5"/>
  <c r="L29" i="5" s="1"/>
  <c r="P21" i="8"/>
  <c r="M28" i="5"/>
  <c r="N28" i="5" s="1"/>
  <c r="C28" i="6"/>
  <c r="L28" i="5"/>
  <c r="C25" i="20"/>
  <c r="M25" i="19"/>
  <c r="N25" i="19" s="1"/>
  <c r="L25" i="19"/>
  <c r="C23" i="22"/>
  <c r="L23" i="21"/>
  <c r="M23" i="21"/>
  <c r="N23" i="21" s="1"/>
  <c r="C27" i="7"/>
  <c r="M27" i="6"/>
  <c r="N27" i="6" s="1"/>
  <c r="L27" i="6"/>
  <c r="M26" i="7"/>
  <c r="N26" i="7" s="1"/>
  <c r="C26" i="19"/>
  <c r="L26" i="7"/>
  <c r="M24" i="20"/>
  <c r="N24" i="20" s="1"/>
  <c r="L24" i="20"/>
  <c r="C24" i="21"/>
  <c r="M22" i="22"/>
  <c r="N22" i="22" s="1"/>
  <c r="L22" i="22"/>
  <c r="N16" i="8"/>
  <c r="O16" i="8" s="1"/>
  <c r="M17" i="8"/>
  <c r="AL40" i="8"/>
  <c r="AM40" i="8" s="1"/>
  <c r="AK41" i="8"/>
  <c r="AI40" i="8"/>
  <c r="AJ40" i="8" s="1"/>
  <c r="AH41" i="8"/>
  <c r="AC40" i="8"/>
  <c r="AD40" i="8" s="1"/>
  <c r="AB41" i="8"/>
  <c r="AF40" i="8"/>
  <c r="AG40" i="8" s="1"/>
  <c r="AE41" i="8"/>
  <c r="Y22" i="8"/>
  <c r="Z21" i="8"/>
  <c r="AA21" i="8" s="1"/>
  <c r="V22" i="8"/>
  <c r="W21" i="8"/>
  <c r="X21" i="8" s="1"/>
  <c r="S22" i="8"/>
  <c r="T21" i="8"/>
  <c r="U21" i="8" s="1"/>
  <c r="M29" i="1" l="1"/>
  <c r="N29" i="1" s="1"/>
  <c r="C30" i="1"/>
  <c r="C30" i="5" s="1"/>
  <c r="Q21" i="8"/>
  <c r="R21" i="8" s="1"/>
  <c r="M30" i="1"/>
  <c r="N30" i="1" s="1"/>
  <c r="P22" i="8"/>
  <c r="M29" i="5"/>
  <c r="N29" i="5" s="1"/>
  <c r="C29" i="6"/>
  <c r="L29" i="6" s="1"/>
  <c r="C24" i="22"/>
  <c r="M24" i="21"/>
  <c r="N24" i="21" s="1"/>
  <c r="L24" i="21"/>
  <c r="L23" i="22"/>
  <c r="M23" i="22"/>
  <c r="N23" i="22" s="1"/>
  <c r="C26" i="20"/>
  <c r="L26" i="19"/>
  <c r="M26" i="19"/>
  <c r="N26" i="19" s="1"/>
  <c r="M25" i="20"/>
  <c r="N25" i="20" s="1"/>
  <c r="C25" i="21"/>
  <c r="L25" i="20"/>
  <c r="C28" i="7"/>
  <c r="M28" i="6"/>
  <c r="N28" i="6" s="1"/>
  <c r="L28" i="6"/>
  <c r="L27" i="7"/>
  <c r="M27" i="7"/>
  <c r="N27" i="7" s="1"/>
  <c r="C27" i="19"/>
  <c r="N17" i="8"/>
  <c r="O17" i="8" s="1"/>
  <c r="M18" i="8"/>
  <c r="AL41" i="8"/>
  <c r="AM41" i="8" s="1"/>
  <c r="AK42" i="8"/>
  <c r="AH42" i="8"/>
  <c r="AI41" i="8"/>
  <c r="AJ41" i="8" s="1"/>
  <c r="AB42" i="8"/>
  <c r="AC41" i="8"/>
  <c r="AD41" i="8" s="1"/>
  <c r="AF41" i="8"/>
  <c r="AG41" i="8" s="1"/>
  <c r="AE42" i="8"/>
  <c r="Y23" i="8"/>
  <c r="Z22" i="8"/>
  <c r="AA22" i="8" s="1"/>
  <c r="W22" i="8"/>
  <c r="X22" i="8" s="1"/>
  <c r="V23" i="8"/>
  <c r="S23" i="8"/>
  <c r="T22" i="8"/>
  <c r="U22" i="8" s="1"/>
  <c r="L30" i="1" l="1"/>
  <c r="M30" i="5"/>
  <c r="N30" i="5" s="1"/>
  <c r="L30" i="5"/>
  <c r="C30" i="6"/>
  <c r="L30" i="6" s="1"/>
  <c r="C31" i="1"/>
  <c r="L31" i="1" s="1"/>
  <c r="C29" i="7"/>
  <c r="M29" i="7" s="1"/>
  <c r="N29" i="7" s="1"/>
  <c r="M29" i="6"/>
  <c r="N29" i="6" s="1"/>
  <c r="P23" i="8"/>
  <c r="Q22" i="8"/>
  <c r="R22" i="8" s="1"/>
  <c r="C26" i="21"/>
  <c r="L26" i="20"/>
  <c r="M26" i="20"/>
  <c r="N26" i="20" s="1"/>
  <c r="L25" i="21"/>
  <c r="C25" i="22"/>
  <c r="M25" i="21"/>
  <c r="N25" i="21" s="1"/>
  <c r="M24" i="22"/>
  <c r="N24" i="22" s="1"/>
  <c r="L24" i="22"/>
  <c r="M27" i="19"/>
  <c r="N27" i="19" s="1"/>
  <c r="L27" i="19"/>
  <c r="C27" i="20"/>
  <c r="C30" i="7"/>
  <c r="L28" i="7"/>
  <c r="C28" i="19"/>
  <c r="M28" i="7"/>
  <c r="N28" i="7" s="1"/>
  <c r="N18" i="8"/>
  <c r="O18" i="8" s="1"/>
  <c r="M19" i="8"/>
  <c r="AL42" i="8"/>
  <c r="AM42" i="8" s="1"/>
  <c r="AK43" i="8"/>
  <c r="AI42" i="8"/>
  <c r="AJ42" i="8" s="1"/>
  <c r="AH43" i="8"/>
  <c r="AC42" i="8"/>
  <c r="AD42" i="8" s="1"/>
  <c r="AB43" i="8"/>
  <c r="AF42" i="8"/>
  <c r="AG42" i="8" s="1"/>
  <c r="AE43" i="8"/>
  <c r="Y24" i="8"/>
  <c r="Z23" i="8"/>
  <c r="AA23" i="8" s="1"/>
  <c r="V24" i="8"/>
  <c r="W23" i="8"/>
  <c r="X23" i="8" s="1"/>
  <c r="T23" i="8"/>
  <c r="U23" i="8" s="1"/>
  <c r="S24" i="8"/>
  <c r="Q23" i="8"/>
  <c r="R23" i="8" s="1"/>
  <c r="P24" i="8"/>
  <c r="C33" i="1" s="1"/>
  <c r="M30" i="6" l="1"/>
  <c r="N30" i="6" s="1"/>
  <c r="M31" i="1"/>
  <c r="N31" i="1" s="1"/>
  <c r="C31" i="5"/>
  <c r="L31" i="5" s="1"/>
  <c r="C29" i="19"/>
  <c r="M29" i="19" s="1"/>
  <c r="N29" i="19" s="1"/>
  <c r="L29" i="7"/>
  <c r="C32" i="1"/>
  <c r="M32" i="1" s="1"/>
  <c r="N32" i="1" s="1"/>
  <c r="C31" i="6"/>
  <c r="C31" i="7" s="1"/>
  <c r="M31" i="5"/>
  <c r="N31" i="5" s="1"/>
  <c r="L28" i="19"/>
  <c r="C28" i="20"/>
  <c r="M28" i="19"/>
  <c r="N28" i="19" s="1"/>
  <c r="C33" i="5"/>
  <c r="L33" i="1"/>
  <c r="M33" i="1"/>
  <c r="N33" i="1" s="1"/>
  <c r="M30" i="7"/>
  <c r="N30" i="7" s="1"/>
  <c r="C30" i="19"/>
  <c r="L30" i="7"/>
  <c r="C27" i="21"/>
  <c r="M27" i="20"/>
  <c r="N27" i="20" s="1"/>
  <c r="L27" i="20"/>
  <c r="L25" i="22"/>
  <c r="M25" i="22"/>
  <c r="N25" i="22" s="1"/>
  <c r="C26" i="22"/>
  <c r="M26" i="21"/>
  <c r="N26" i="21" s="1"/>
  <c r="L26" i="21"/>
  <c r="N19" i="8"/>
  <c r="O19" i="8" s="1"/>
  <c r="M20" i="8"/>
  <c r="AL43" i="8"/>
  <c r="AM43" i="8" s="1"/>
  <c r="AK44" i="8"/>
  <c r="AI43" i="8"/>
  <c r="AJ43" i="8" s="1"/>
  <c r="AH44" i="8"/>
  <c r="AC43" i="8"/>
  <c r="AD43" i="8" s="1"/>
  <c r="AB44" i="8"/>
  <c r="AF43" i="8"/>
  <c r="AG43" i="8" s="1"/>
  <c r="AE44" i="8"/>
  <c r="Y25" i="8"/>
  <c r="Z24" i="8"/>
  <c r="AA24" i="8" s="1"/>
  <c r="W24" i="8"/>
  <c r="X24" i="8" s="1"/>
  <c r="V25" i="8"/>
  <c r="T24" i="8"/>
  <c r="U24" i="8" s="1"/>
  <c r="S25" i="8"/>
  <c r="P25" i="8"/>
  <c r="C34" i="1" s="1"/>
  <c r="Q24" i="8"/>
  <c r="R24" i="8" s="1"/>
  <c r="C29" i="20" l="1"/>
  <c r="L29" i="19"/>
  <c r="L32" i="1"/>
  <c r="C32" i="5"/>
  <c r="L31" i="6"/>
  <c r="M31" i="6"/>
  <c r="N31" i="6" s="1"/>
  <c r="C34" i="5"/>
  <c r="M34" i="1"/>
  <c r="N34" i="1" s="1"/>
  <c r="L34" i="1"/>
  <c r="L27" i="21"/>
  <c r="C27" i="22"/>
  <c r="M27" i="21"/>
  <c r="N27" i="21" s="1"/>
  <c r="L31" i="7"/>
  <c r="M31" i="7"/>
  <c r="N31" i="7" s="1"/>
  <c r="C31" i="19"/>
  <c r="M26" i="22"/>
  <c r="N26" i="22" s="1"/>
  <c r="L26" i="22"/>
  <c r="M29" i="20"/>
  <c r="N29" i="20" s="1"/>
  <c r="L29" i="20"/>
  <c r="C29" i="21"/>
  <c r="C30" i="20"/>
  <c r="M30" i="19"/>
  <c r="N30" i="19" s="1"/>
  <c r="L30" i="19"/>
  <c r="L33" i="5"/>
  <c r="C33" i="6"/>
  <c r="M33" i="5"/>
  <c r="N33" i="5" s="1"/>
  <c r="L28" i="20"/>
  <c r="M28" i="20"/>
  <c r="N28" i="20" s="1"/>
  <c r="C28" i="21"/>
  <c r="N20" i="8"/>
  <c r="O20" i="8" s="1"/>
  <c r="M21" i="8"/>
  <c r="AL44" i="8"/>
  <c r="AM44" i="8" s="1"/>
  <c r="AK45" i="8"/>
  <c r="AH45" i="8"/>
  <c r="AI44" i="8"/>
  <c r="AJ44" i="8" s="1"/>
  <c r="AB45" i="8"/>
  <c r="AC44" i="8"/>
  <c r="AD44" i="8" s="1"/>
  <c r="AE45" i="8"/>
  <c r="AF44" i="8"/>
  <c r="AG44" i="8" s="1"/>
  <c r="Z25" i="8"/>
  <c r="AA25" i="8" s="1"/>
  <c r="Y26" i="8"/>
  <c r="W25" i="8"/>
  <c r="X25" i="8" s="1"/>
  <c r="V26" i="8"/>
  <c r="S26" i="8"/>
  <c r="T25" i="8"/>
  <c r="U25" i="8" s="1"/>
  <c r="P26" i="8"/>
  <c r="C35" i="1" s="1"/>
  <c r="Q25" i="8"/>
  <c r="R25" i="8" s="1"/>
  <c r="L32" i="5" l="1"/>
  <c r="M32" i="5"/>
  <c r="N32" i="5" s="1"/>
  <c r="C32" i="6"/>
  <c r="C33" i="7"/>
  <c r="L33" i="6"/>
  <c r="M33" i="6"/>
  <c r="N33" i="6" s="1"/>
  <c r="C30" i="21"/>
  <c r="L30" i="20"/>
  <c r="M30" i="20"/>
  <c r="N30" i="20" s="1"/>
  <c r="C35" i="5"/>
  <c r="L35" i="1"/>
  <c r="M35" i="1"/>
  <c r="N35" i="1" s="1"/>
  <c r="C28" i="22"/>
  <c r="M28" i="21"/>
  <c r="N28" i="21" s="1"/>
  <c r="L28" i="21"/>
  <c r="L29" i="21"/>
  <c r="C29" i="22"/>
  <c r="M29" i="21"/>
  <c r="N29" i="21" s="1"/>
  <c r="M31" i="19"/>
  <c r="N31" i="19" s="1"/>
  <c r="L31" i="19"/>
  <c r="C31" i="20"/>
  <c r="L27" i="22"/>
  <c r="M27" i="22"/>
  <c r="N27" i="22" s="1"/>
  <c r="C34" i="6"/>
  <c r="M34" i="5"/>
  <c r="N34" i="5" s="1"/>
  <c r="L34" i="5"/>
  <c r="M22" i="8"/>
  <c r="N21" i="8"/>
  <c r="O21" i="8" s="1"/>
  <c r="AK46" i="8"/>
  <c r="AL45" i="8"/>
  <c r="AM45" i="8" s="1"/>
  <c r="AH46" i="8"/>
  <c r="AI45" i="8"/>
  <c r="AJ45" i="8" s="1"/>
  <c r="AC45" i="8"/>
  <c r="AD45" i="8" s="1"/>
  <c r="AB46" i="8"/>
  <c r="AE46" i="8"/>
  <c r="AF45" i="8"/>
  <c r="AG45" i="8" s="1"/>
  <c r="Z26" i="8"/>
  <c r="AA26" i="8" s="1"/>
  <c r="Y27" i="8"/>
  <c r="V27" i="8"/>
  <c r="W26" i="8"/>
  <c r="X26" i="8" s="1"/>
  <c r="S27" i="8"/>
  <c r="T26" i="8"/>
  <c r="U26" i="8" s="1"/>
  <c r="P27" i="8"/>
  <c r="C36" i="1" s="1"/>
  <c r="Q26" i="8"/>
  <c r="R26" i="8" s="1"/>
  <c r="M32" i="6" l="1"/>
  <c r="N32" i="6" s="1"/>
  <c r="L32" i="6"/>
  <c r="C32" i="7"/>
  <c r="C31" i="21"/>
  <c r="M31" i="20"/>
  <c r="N31" i="20" s="1"/>
  <c r="L31" i="20"/>
  <c r="M28" i="22"/>
  <c r="N28" i="22" s="1"/>
  <c r="L28" i="22"/>
  <c r="M34" i="6"/>
  <c r="N34" i="6" s="1"/>
  <c r="L34" i="6"/>
  <c r="C34" i="7"/>
  <c r="C33" i="19"/>
  <c r="L33" i="7"/>
  <c r="M33" i="7"/>
  <c r="N33" i="7" s="1"/>
  <c r="C30" i="22"/>
  <c r="M30" i="21"/>
  <c r="N30" i="21" s="1"/>
  <c r="L30" i="21"/>
  <c r="L29" i="22"/>
  <c r="M29" i="22"/>
  <c r="N29" i="22" s="1"/>
  <c r="C36" i="5"/>
  <c r="M36" i="1"/>
  <c r="N36" i="1" s="1"/>
  <c r="L36" i="1"/>
  <c r="C35" i="6"/>
  <c r="L35" i="5"/>
  <c r="M35" i="5"/>
  <c r="N35" i="5" s="1"/>
  <c r="N22" i="8"/>
  <c r="O22" i="8" s="1"/>
  <c r="M23" i="8"/>
  <c r="AL46" i="8"/>
  <c r="AM46" i="8" s="1"/>
  <c r="AK47" i="8"/>
  <c r="AI46" i="8"/>
  <c r="AJ46" i="8" s="1"/>
  <c r="AH47" i="8"/>
  <c r="AC46" i="8"/>
  <c r="AD46" i="8" s="1"/>
  <c r="AB47" i="8"/>
  <c r="AF46" i="8"/>
  <c r="AG46" i="8" s="1"/>
  <c r="AE47" i="8"/>
  <c r="Y28" i="8"/>
  <c r="Z27" i="8"/>
  <c r="AA27" i="8" s="1"/>
  <c r="V28" i="8"/>
  <c r="W27" i="8"/>
  <c r="X27" i="8" s="1"/>
  <c r="S28" i="8"/>
  <c r="T27" i="8"/>
  <c r="U27" i="8" s="1"/>
  <c r="P28" i="8"/>
  <c r="C37" i="1" s="1"/>
  <c r="Q27" i="8"/>
  <c r="R27" i="8" s="1"/>
  <c r="C32" i="19" l="1"/>
  <c r="M32" i="7"/>
  <c r="N32" i="7" s="1"/>
  <c r="L32" i="7"/>
  <c r="M36" i="5"/>
  <c r="N36" i="5" s="1"/>
  <c r="C36" i="6"/>
  <c r="L36" i="5"/>
  <c r="C35" i="7"/>
  <c r="L35" i="6"/>
  <c r="M35" i="6"/>
  <c r="N35" i="6" s="1"/>
  <c r="C33" i="20"/>
  <c r="M33" i="19"/>
  <c r="N33" i="19" s="1"/>
  <c r="L33" i="19"/>
  <c r="M30" i="22"/>
  <c r="N30" i="22" s="1"/>
  <c r="L30" i="22"/>
  <c r="L34" i="7"/>
  <c r="C34" i="19"/>
  <c r="M34" i="7"/>
  <c r="N34" i="7" s="1"/>
  <c r="M37" i="1"/>
  <c r="N37" i="1" s="1"/>
  <c r="C37" i="5"/>
  <c r="L37" i="1"/>
  <c r="L31" i="21"/>
  <c r="C31" i="22"/>
  <c r="M31" i="21"/>
  <c r="N31" i="21" s="1"/>
  <c r="N23" i="8"/>
  <c r="O23" i="8" s="1"/>
  <c r="M24" i="8"/>
  <c r="AL47" i="8"/>
  <c r="AM47" i="8" s="1"/>
  <c r="AK48" i="8"/>
  <c r="AI47" i="8"/>
  <c r="AJ47" i="8" s="1"/>
  <c r="AH48" i="8"/>
  <c r="AB48" i="8"/>
  <c r="AC47" i="8"/>
  <c r="AD47" i="8" s="1"/>
  <c r="AF47" i="8"/>
  <c r="AG47" i="8" s="1"/>
  <c r="AE48" i="8"/>
  <c r="Z28" i="8"/>
  <c r="AA28" i="8" s="1"/>
  <c r="Y29" i="8"/>
  <c r="V29" i="8"/>
  <c r="W28" i="8"/>
  <c r="X28" i="8" s="1"/>
  <c r="S29" i="8"/>
  <c r="T28" i="8"/>
  <c r="U28" i="8" s="1"/>
  <c r="P29" i="8"/>
  <c r="C38" i="1" s="1"/>
  <c r="Q28" i="8"/>
  <c r="R28" i="8" s="1"/>
  <c r="C32" i="20" l="1"/>
  <c r="L32" i="19"/>
  <c r="M32" i="19"/>
  <c r="N32" i="19" s="1"/>
  <c r="L37" i="5"/>
  <c r="M37" i="5"/>
  <c r="N37" i="5" s="1"/>
  <c r="C37" i="6"/>
  <c r="L38" i="1"/>
  <c r="C38" i="5"/>
  <c r="M38" i="1"/>
  <c r="N38" i="1" s="1"/>
  <c r="C34" i="20"/>
  <c r="M34" i="19"/>
  <c r="N34" i="19" s="1"/>
  <c r="L34" i="19"/>
  <c r="M35" i="7"/>
  <c r="N35" i="7" s="1"/>
  <c r="C35" i="19"/>
  <c r="L35" i="7"/>
  <c r="L31" i="22"/>
  <c r="M31" i="22"/>
  <c r="N31" i="22" s="1"/>
  <c r="C33" i="21"/>
  <c r="L33" i="20"/>
  <c r="M33" i="20"/>
  <c r="N33" i="20" s="1"/>
  <c r="C36" i="7"/>
  <c r="M36" i="6"/>
  <c r="N36" i="6" s="1"/>
  <c r="L36" i="6"/>
  <c r="N24" i="8"/>
  <c r="O24" i="8" s="1"/>
  <c r="M25" i="8"/>
  <c r="AK49" i="8"/>
  <c r="AL48" i="8"/>
  <c r="AM48" i="8" s="1"/>
  <c r="AH49" i="8"/>
  <c r="AI48" i="8"/>
  <c r="AJ48" i="8" s="1"/>
  <c r="AB49" i="8"/>
  <c r="AC48" i="8"/>
  <c r="AD48" i="8" s="1"/>
  <c r="AE49" i="8"/>
  <c r="AF48" i="8"/>
  <c r="AG48" i="8" s="1"/>
  <c r="Z29" i="8"/>
  <c r="AA29" i="8" s="1"/>
  <c r="Y30" i="8"/>
  <c r="W29" i="8"/>
  <c r="X29" i="8" s="1"/>
  <c r="V30" i="8"/>
  <c r="S30" i="8"/>
  <c r="T29" i="8"/>
  <c r="U29" i="8" s="1"/>
  <c r="P30" i="8"/>
  <c r="C39" i="1" s="1"/>
  <c r="Q29" i="8"/>
  <c r="R29" i="8" s="1"/>
  <c r="M32" i="20" l="1"/>
  <c r="N32" i="20" s="1"/>
  <c r="L32" i="20"/>
  <c r="C32" i="21"/>
  <c r="C39" i="5"/>
  <c r="M39" i="1"/>
  <c r="L39" i="1"/>
  <c r="C33" i="22"/>
  <c r="L33" i="21"/>
  <c r="M33" i="21"/>
  <c r="N33" i="21" s="1"/>
  <c r="M35" i="19"/>
  <c r="N35" i="19" s="1"/>
  <c r="L35" i="19"/>
  <c r="C35" i="20"/>
  <c r="L34" i="20"/>
  <c r="C34" i="21"/>
  <c r="M34" i="20"/>
  <c r="N34" i="20" s="1"/>
  <c r="M37" i="6"/>
  <c r="N37" i="6" s="1"/>
  <c r="C37" i="7"/>
  <c r="L37" i="6"/>
  <c r="L38" i="5"/>
  <c r="M38" i="5"/>
  <c r="N38" i="5" s="1"/>
  <c r="C38" i="6"/>
  <c r="L36" i="7"/>
  <c r="M36" i="7"/>
  <c r="N36" i="7" s="1"/>
  <c r="C36" i="19"/>
  <c r="N25" i="8"/>
  <c r="O25" i="8" s="1"/>
  <c r="M26" i="8"/>
  <c r="AK50" i="8"/>
  <c r="AL49" i="8"/>
  <c r="AM49" i="8" s="1"/>
  <c r="AI49" i="8"/>
  <c r="AJ49" i="8" s="1"/>
  <c r="AH50" i="8"/>
  <c r="AC49" i="8"/>
  <c r="AD49" i="8" s="1"/>
  <c r="AB50" i="8"/>
  <c r="AF49" i="8"/>
  <c r="AG49" i="8" s="1"/>
  <c r="AE50" i="8"/>
  <c r="Y31" i="8"/>
  <c r="Z30" i="8"/>
  <c r="AA30" i="8" s="1"/>
  <c r="V31" i="8"/>
  <c r="W30" i="8"/>
  <c r="X30" i="8" s="1"/>
  <c r="S31" i="8"/>
  <c r="T30" i="8"/>
  <c r="U30" i="8" s="1"/>
  <c r="P31" i="8"/>
  <c r="Q30" i="8"/>
  <c r="R30" i="8" s="1"/>
  <c r="L32" i="21" l="1"/>
  <c r="C32" i="22"/>
  <c r="M32" i="21"/>
  <c r="N32" i="21" s="1"/>
  <c r="L38" i="6"/>
  <c r="M38" i="6"/>
  <c r="N38" i="6" s="1"/>
  <c r="C38" i="7"/>
  <c r="C36" i="20"/>
  <c r="L36" i="19"/>
  <c r="M36" i="19"/>
  <c r="N36" i="19" s="1"/>
  <c r="L35" i="20"/>
  <c r="M35" i="20"/>
  <c r="N35" i="20" s="1"/>
  <c r="C35" i="21"/>
  <c r="L33" i="22"/>
  <c r="M33" i="22"/>
  <c r="N33" i="22" s="1"/>
  <c r="C37" i="19"/>
  <c r="L37" i="7"/>
  <c r="M37" i="7"/>
  <c r="N37" i="7" s="1"/>
  <c r="C34" i="22"/>
  <c r="M34" i="21"/>
  <c r="N34" i="21" s="1"/>
  <c r="L34" i="21"/>
  <c r="C39" i="6"/>
  <c r="M39" i="5"/>
  <c r="N39" i="5" s="1"/>
  <c r="L39" i="5"/>
  <c r="N26" i="8"/>
  <c r="O26" i="8" s="1"/>
  <c r="M27" i="8"/>
  <c r="AL50" i="8"/>
  <c r="AM50" i="8" s="1"/>
  <c r="AK51" i="8"/>
  <c r="AH51" i="8"/>
  <c r="AI50" i="8"/>
  <c r="AJ50" i="8" s="1"/>
  <c r="AC50" i="8"/>
  <c r="AD50" i="8" s="1"/>
  <c r="AB51" i="8"/>
  <c r="AE51" i="8"/>
  <c r="AF50" i="8"/>
  <c r="AG50" i="8" s="1"/>
  <c r="Y32" i="8"/>
  <c r="Z31" i="8"/>
  <c r="AA31" i="8" s="1"/>
  <c r="V32" i="8"/>
  <c r="W31" i="8"/>
  <c r="X31" i="8" s="1"/>
  <c r="S32" i="8"/>
  <c r="T31" i="8"/>
  <c r="U31" i="8" s="1"/>
  <c r="Q31" i="8"/>
  <c r="R31" i="8" s="1"/>
  <c r="P32" i="8"/>
  <c r="C41" i="1" s="1"/>
  <c r="M32" i="22" l="1"/>
  <c r="N32" i="22" s="1"/>
  <c r="L32" i="22"/>
  <c r="L34" i="22"/>
  <c r="M34" i="22"/>
  <c r="N34" i="22" s="1"/>
  <c r="C38" i="19"/>
  <c r="M38" i="7"/>
  <c r="N38" i="7" s="1"/>
  <c r="L38" i="7"/>
  <c r="C36" i="21"/>
  <c r="M36" i="20"/>
  <c r="N36" i="20" s="1"/>
  <c r="L36" i="20"/>
  <c r="C39" i="7"/>
  <c r="L39" i="6"/>
  <c r="M39" i="6"/>
  <c r="N39" i="6" s="1"/>
  <c r="C37" i="20"/>
  <c r="L37" i="19"/>
  <c r="M37" i="19"/>
  <c r="N37" i="19" s="1"/>
  <c r="M35" i="21"/>
  <c r="N35" i="21" s="1"/>
  <c r="C35" i="22"/>
  <c r="L35" i="21"/>
  <c r="M28" i="8"/>
  <c r="N27" i="8"/>
  <c r="O27" i="8" s="1"/>
  <c r="AL51" i="8"/>
  <c r="AM51" i="8" s="1"/>
  <c r="AK52" i="8"/>
  <c r="AI51" i="8"/>
  <c r="AJ51" i="8" s="1"/>
  <c r="AH52" i="8"/>
  <c r="AB52" i="8"/>
  <c r="AC51" i="8"/>
  <c r="AD51" i="8" s="1"/>
  <c r="AE52" i="8"/>
  <c r="AF51" i="8"/>
  <c r="AG51" i="8" s="1"/>
  <c r="Z32" i="8"/>
  <c r="AA32" i="8" s="1"/>
  <c r="Y33" i="8"/>
  <c r="W32" i="8"/>
  <c r="X32" i="8" s="1"/>
  <c r="V33" i="8"/>
  <c r="S33" i="8"/>
  <c r="T32" i="8"/>
  <c r="U32" i="8" s="1"/>
  <c r="Q32" i="8"/>
  <c r="R32" i="8" s="1"/>
  <c r="P33" i="8"/>
  <c r="C42" i="1" s="1"/>
  <c r="C38" i="20" l="1"/>
  <c r="L38" i="19"/>
  <c r="M38" i="19"/>
  <c r="N38" i="19" s="1"/>
  <c r="L36" i="21"/>
  <c r="C36" i="22"/>
  <c r="M36" i="21"/>
  <c r="N36" i="21" s="1"/>
  <c r="M35" i="22"/>
  <c r="N35" i="22" s="1"/>
  <c r="L35" i="22"/>
  <c r="M39" i="7"/>
  <c r="N39" i="7" s="1"/>
  <c r="L39" i="7"/>
  <c r="C39" i="19"/>
  <c r="C17" i="19" s="1"/>
  <c r="M37" i="20"/>
  <c r="N37" i="20" s="1"/>
  <c r="C37" i="21"/>
  <c r="L37" i="20"/>
  <c r="M29" i="8"/>
  <c r="N28" i="8"/>
  <c r="O28" i="8" s="1"/>
  <c r="AK53" i="8"/>
  <c r="AL52" i="8"/>
  <c r="AM52" i="8" s="1"/>
  <c r="AI52" i="8"/>
  <c r="AJ52" i="8" s="1"/>
  <c r="AH53" i="8"/>
  <c r="AB53" i="8"/>
  <c r="AC52" i="8"/>
  <c r="AD52" i="8" s="1"/>
  <c r="AF52" i="8"/>
  <c r="AG52" i="8" s="1"/>
  <c r="AE53" i="8"/>
  <c r="Y34" i="8"/>
  <c r="Z33" i="8"/>
  <c r="AA33" i="8" s="1"/>
  <c r="W33" i="8"/>
  <c r="X33" i="8" s="1"/>
  <c r="V34" i="8"/>
  <c r="S34" i="8"/>
  <c r="T33" i="8"/>
  <c r="U33" i="8" s="1"/>
  <c r="Q33" i="8"/>
  <c r="R33" i="8" s="1"/>
  <c r="P34" i="8"/>
  <c r="C43" i="1" s="1"/>
  <c r="L41" i="1"/>
  <c r="C41" i="5"/>
  <c r="C41" i="6" s="1"/>
  <c r="C41" i="7" s="1"/>
  <c r="C41" i="19" s="1"/>
  <c r="M17" i="19" l="1"/>
  <c r="N17" i="19" s="1"/>
  <c r="L17" i="19"/>
  <c r="M39" i="19"/>
  <c r="N39" i="19" s="1"/>
  <c r="C39" i="20"/>
  <c r="C17" i="20" s="1"/>
  <c r="L39" i="19"/>
  <c r="M37" i="21"/>
  <c r="N37" i="21" s="1"/>
  <c r="L37" i="21"/>
  <c r="C37" i="22"/>
  <c r="L36" i="22"/>
  <c r="M36" i="22"/>
  <c r="N36" i="22" s="1"/>
  <c r="C38" i="21"/>
  <c r="M38" i="20"/>
  <c r="N38" i="20" s="1"/>
  <c r="L38" i="20"/>
  <c r="M30" i="8"/>
  <c r="N29" i="8"/>
  <c r="O29" i="8" s="1"/>
  <c r="AK54" i="8"/>
  <c r="AL53" i="8"/>
  <c r="AM53" i="8" s="1"/>
  <c r="AI53" i="8"/>
  <c r="AJ53" i="8" s="1"/>
  <c r="AH54" i="8"/>
  <c r="AC53" i="8"/>
  <c r="AD53" i="8" s="1"/>
  <c r="AB54" i="8"/>
  <c r="AF53" i="8"/>
  <c r="AG53" i="8" s="1"/>
  <c r="AE54" i="8"/>
  <c r="Z34" i="8"/>
  <c r="AA34" i="8" s="1"/>
  <c r="Y35" i="8"/>
  <c r="V35" i="8"/>
  <c r="W34" i="8"/>
  <c r="X34" i="8" s="1"/>
  <c r="T34" i="8"/>
  <c r="U34" i="8" s="1"/>
  <c r="S35" i="8"/>
  <c r="C41" i="20"/>
  <c r="L41" i="19"/>
  <c r="M41" i="19"/>
  <c r="N41" i="19" s="1"/>
  <c r="Q34" i="8"/>
  <c r="R34" i="8" s="1"/>
  <c r="P35" i="8"/>
  <c r="C44" i="1" s="1"/>
  <c r="M17" i="20" l="1"/>
  <c r="N17" i="20" s="1"/>
  <c r="L17" i="20"/>
  <c r="C38" i="22"/>
  <c r="L38" i="21"/>
  <c r="M38" i="21"/>
  <c r="N38" i="21" s="1"/>
  <c r="M37" i="22"/>
  <c r="N37" i="22" s="1"/>
  <c r="L37" i="22"/>
  <c r="L39" i="20"/>
  <c r="C39" i="21"/>
  <c r="M39" i="20"/>
  <c r="N39" i="20" s="1"/>
  <c r="N30" i="8"/>
  <c r="O30" i="8" s="1"/>
  <c r="M31" i="8"/>
  <c r="AK55" i="8"/>
  <c r="AL54" i="8"/>
  <c r="AM54" i="8" s="1"/>
  <c r="AH55" i="8"/>
  <c r="AI54" i="8"/>
  <c r="AJ54" i="8" s="1"/>
  <c r="AC54" i="8"/>
  <c r="AD54" i="8" s="1"/>
  <c r="AB55" i="8"/>
  <c r="AF54" i="8"/>
  <c r="AG54" i="8" s="1"/>
  <c r="AE55" i="8"/>
  <c r="Z35" i="8"/>
  <c r="AA35" i="8" s="1"/>
  <c r="Y36" i="8"/>
  <c r="V36" i="8"/>
  <c r="W35" i="8"/>
  <c r="X35" i="8" s="1"/>
  <c r="S36" i="8"/>
  <c r="T35" i="8"/>
  <c r="U35" i="8" s="1"/>
  <c r="C41" i="21"/>
  <c r="L41" i="20"/>
  <c r="M41" i="20"/>
  <c r="N41" i="20" s="1"/>
  <c r="Q35" i="8"/>
  <c r="R35" i="8" s="1"/>
  <c r="P36" i="8"/>
  <c r="C45" i="1" s="1"/>
  <c r="M39" i="21" l="1"/>
  <c r="N39" i="21" s="1"/>
  <c r="L39" i="21"/>
  <c r="C39" i="22"/>
  <c r="L38" i="22"/>
  <c r="M38" i="22"/>
  <c r="N38" i="22" s="1"/>
  <c r="C17" i="21"/>
  <c r="N31" i="8"/>
  <c r="O31" i="8" s="1"/>
  <c r="M32" i="8"/>
  <c r="AL55" i="8"/>
  <c r="AM55" i="8" s="1"/>
  <c r="AK56" i="8"/>
  <c r="AI55" i="8"/>
  <c r="AJ55" i="8" s="1"/>
  <c r="AH56" i="8"/>
  <c r="AC55" i="8"/>
  <c r="AD55" i="8" s="1"/>
  <c r="AB56" i="8"/>
  <c r="AF55" i="8"/>
  <c r="AG55" i="8" s="1"/>
  <c r="AE56" i="8"/>
  <c r="Y37" i="8"/>
  <c r="Z36" i="8"/>
  <c r="AA36" i="8" s="1"/>
  <c r="W36" i="8"/>
  <c r="X36" i="8" s="1"/>
  <c r="V37" i="8"/>
  <c r="T36" i="8"/>
  <c r="U36" i="8" s="1"/>
  <c r="S37" i="8"/>
  <c r="Q36" i="8"/>
  <c r="R36" i="8" s="1"/>
  <c r="P37" i="8"/>
  <c r="C46" i="1" s="1"/>
  <c r="C41" i="22"/>
  <c r="L41" i="21"/>
  <c r="M41" i="21"/>
  <c r="N41" i="21" s="1"/>
  <c r="M39" i="22" l="1"/>
  <c r="N39" i="22" s="1"/>
  <c r="L39" i="22"/>
  <c r="C17" i="22"/>
  <c r="M17" i="21"/>
  <c r="N17" i="21" s="1"/>
  <c r="L17" i="21"/>
  <c r="M33" i="8"/>
  <c r="N32" i="8"/>
  <c r="O32" i="8" s="1"/>
  <c r="AL56" i="8"/>
  <c r="AM56" i="8" s="1"/>
  <c r="AK57" i="8"/>
  <c r="AH57" i="8"/>
  <c r="AI56" i="8"/>
  <c r="AJ56" i="8" s="1"/>
  <c r="AC56" i="8"/>
  <c r="AD56" i="8" s="1"/>
  <c r="AB57" i="8"/>
  <c r="AE57" i="8"/>
  <c r="AF56" i="8"/>
  <c r="AG56" i="8" s="1"/>
  <c r="Y38" i="8"/>
  <c r="Z37" i="8"/>
  <c r="AA37" i="8" s="1"/>
  <c r="V38" i="8"/>
  <c r="W37" i="8"/>
  <c r="X37" i="8" s="1"/>
  <c r="S38" i="8"/>
  <c r="T37" i="8"/>
  <c r="U37" i="8" s="1"/>
  <c r="M41" i="22"/>
  <c r="N41" i="22" s="1"/>
  <c r="L41" i="22"/>
  <c r="Q37" i="8"/>
  <c r="R37" i="8" s="1"/>
  <c r="P38" i="8"/>
  <c r="C47" i="1" s="1"/>
  <c r="L17" i="22" l="1"/>
  <c r="M17" i="22"/>
  <c r="N17" i="22" s="1"/>
  <c r="M34" i="8"/>
  <c r="N33" i="8"/>
  <c r="O33" i="8" s="1"/>
  <c r="AK58" i="8"/>
  <c r="AL57" i="8"/>
  <c r="AM57" i="8" s="1"/>
  <c r="AH58" i="8"/>
  <c r="AI57" i="8"/>
  <c r="AJ57" i="8" s="1"/>
  <c r="AB58" i="8"/>
  <c r="AC57" i="8"/>
  <c r="AD57" i="8" s="1"/>
  <c r="AF57" i="8"/>
  <c r="AG57" i="8" s="1"/>
  <c r="AE58" i="8"/>
  <c r="Y39" i="8"/>
  <c r="Z38" i="8"/>
  <c r="AA38" i="8" s="1"/>
  <c r="W38" i="8"/>
  <c r="X38" i="8" s="1"/>
  <c r="V39" i="8"/>
  <c r="S39" i="8"/>
  <c r="T38" i="8"/>
  <c r="U38" i="8" s="1"/>
  <c r="P39" i="8"/>
  <c r="C48" i="1" s="1"/>
  <c r="Q38" i="8"/>
  <c r="R38" i="8" s="1"/>
  <c r="M35" i="8" l="1"/>
  <c r="N34" i="8"/>
  <c r="O34" i="8" s="1"/>
  <c r="AL58" i="8"/>
  <c r="AM58" i="8" s="1"/>
  <c r="AK59" i="8"/>
  <c r="AH59" i="8"/>
  <c r="AI58" i="8"/>
  <c r="AJ58" i="8" s="1"/>
  <c r="AB59" i="8"/>
  <c r="AC58" i="8"/>
  <c r="AD58" i="8" s="1"/>
  <c r="AF58" i="8"/>
  <c r="AG58" i="8" s="1"/>
  <c r="AE59" i="8"/>
  <c r="Y40" i="8"/>
  <c r="Z39" i="8"/>
  <c r="AA39" i="8" s="1"/>
  <c r="W39" i="8"/>
  <c r="X39" i="8" s="1"/>
  <c r="V40" i="8"/>
  <c r="T39" i="8"/>
  <c r="U39" i="8" s="1"/>
  <c r="S40" i="8"/>
  <c r="Q39" i="8"/>
  <c r="R39" i="8" s="1"/>
  <c r="P40" i="8"/>
  <c r="C49" i="1" s="1"/>
  <c r="N35" i="8" l="1"/>
  <c r="O35" i="8" s="1"/>
  <c r="M36" i="8"/>
  <c r="AL59" i="8"/>
  <c r="AM59" i="8" s="1"/>
  <c r="AK60" i="8"/>
  <c r="AH60" i="8"/>
  <c r="AI59" i="8"/>
  <c r="AJ59" i="8" s="1"/>
  <c r="AB60" i="8"/>
  <c r="AC59" i="8"/>
  <c r="AD59" i="8" s="1"/>
  <c r="AE60" i="8"/>
  <c r="AF59" i="8"/>
  <c r="AG59" i="8" s="1"/>
  <c r="Z40" i="8"/>
  <c r="AA40" i="8" s="1"/>
  <c r="Y41" i="8"/>
  <c r="V41" i="8"/>
  <c r="W40" i="8"/>
  <c r="X40" i="8" s="1"/>
  <c r="T40" i="8"/>
  <c r="U40" i="8" s="1"/>
  <c r="S41" i="8"/>
  <c r="Q40" i="8"/>
  <c r="R40" i="8" s="1"/>
  <c r="P41" i="8"/>
  <c r="C50" i="1" s="1"/>
  <c r="N36" i="8" l="1"/>
  <c r="O36" i="8" s="1"/>
  <c r="M37" i="8"/>
  <c r="AL60" i="8"/>
  <c r="AM60" i="8" s="1"/>
  <c r="AK61" i="8"/>
  <c r="AI60" i="8"/>
  <c r="AJ60" i="8" s="1"/>
  <c r="AH61" i="8"/>
  <c r="AC60" i="8"/>
  <c r="AD60" i="8" s="1"/>
  <c r="AB61" i="8"/>
  <c r="AE61" i="8"/>
  <c r="AF60" i="8"/>
  <c r="AG60" i="8" s="1"/>
  <c r="Z41" i="8"/>
  <c r="AA41" i="8" s="1"/>
  <c r="Y42" i="8"/>
  <c r="W41" i="8"/>
  <c r="X41" i="8" s="1"/>
  <c r="V42" i="8"/>
  <c r="S42" i="8"/>
  <c r="T41" i="8"/>
  <c r="U41" i="8" s="1"/>
  <c r="P42" i="8"/>
  <c r="C51" i="1" s="1"/>
  <c r="Q41" i="8"/>
  <c r="R41" i="8" s="1"/>
  <c r="M38" i="8" l="1"/>
  <c r="N37" i="8"/>
  <c r="O37" i="8" s="1"/>
  <c r="AK62" i="8"/>
  <c r="AL61" i="8"/>
  <c r="AM61" i="8" s="1"/>
  <c r="AI61" i="8"/>
  <c r="AJ61" i="8" s="1"/>
  <c r="AH62" i="8"/>
  <c r="AC61" i="8"/>
  <c r="AD61" i="8" s="1"/>
  <c r="AB62" i="8"/>
  <c r="AF61" i="8"/>
  <c r="AG61" i="8" s="1"/>
  <c r="AE62" i="8"/>
  <c r="Z42" i="8"/>
  <c r="AA42" i="8" s="1"/>
  <c r="Y43" i="8"/>
  <c r="W42" i="8"/>
  <c r="X42" i="8" s="1"/>
  <c r="V43" i="8"/>
  <c r="S43" i="8"/>
  <c r="T42" i="8"/>
  <c r="U42" i="8" s="1"/>
  <c r="Q42" i="8"/>
  <c r="R42" i="8" s="1"/>
  <c r="P43" i="8"/>
  <c r="C52" i="1" s="1"/>
  <c r="N38" i="8" l="1"/>
  <c r="O38" i="8" s="1"/>
  <c r="M39" i="8"/>
  <c r="AL62" i="8"/>
  <c r="AM62" i="8" s="1"/>
  <c r="AK63" i="8"/>
  <c r="AH63" i="8"/>
  <c r="AI62" i="8"/>
  <c r="AJ62" i="8" s="1"/>
  <c r="AC62" i="8"/>
  <c r="AD62" i="8" s="1"/>
  <c r="AB63" i="8"/>
  <c r="AF62" i="8"/>
  <c r="AG62" i="8" s="1"/>
  <c r="AE63" i="8"/>
  <c r="Y44" i="8"/>
  <c r="Z43" i="8"/>
  <c r="AA43" i="8" s="1"/>
  <c r="V44" i="8"/>
  <c r="W43" i="8"/>
  <c r="X43" i="8" s="1"/>
  <c r="T43" i="8"/>
  <c r="U43" i="8" s="1"/>
  <c r="S44" i="8"/>
  <c r="Q43" i="8"/>
  <c r="R43" i="8" s="1"/>
  <c r="P44" i="8"/>
  <c r="C53" i="1" s="1"/>
  <c r="N39" i="8" l="1"/>
  <c r="O39" i="8" s="1"/>
  <c r="M40" i="8"/>
  <c r="AL63" i="8"/>
  <c r="AM63" i="8" s="1"/>
  <c r="AK64" i="8"/>
  <c r="AI63" i="8"/>
  <c r="AJ63" i="8" s="1"/>
  <c r="AH64" i="8"/>
  <c r="AB64" i="8"/>
  <c r="AC63" i="8"/>
  <c r="AD63" i="8" s="1"/>
  <c r="AF63" i="8"/>
  <c r="AG63" i="8" s="1"/>
  <c r="AE64" i="8"/>
  <c r="Z44" i="8"/>
  <c r="AA44" i="8" s="1"/>
  <c r="Y45" i="8"/>
  <c r="V45" i="8"/>
  <c r="W44" i="8"/>
  <c r="X44" i="8" s="1"/>
  <c r="S45" i="8"/>
  <c r="T44" i="8"/>
  <c r="U44" i="8" s="1"/>
  <c r="Q44" i="8"/>
  <c r="R44" i="8" s="1"/>
  <c r="P45" i="8"/>
  <c r="C54" i="1" s="1"/>
  <c r="M41" i="8" l="1"/>
  <c r="N40" i="8"/>
  <c r="O40" i="8" s="1"/>
  <c r="AL64" i="8"/>
  <c r="AM64" i="8" s="1"/>
  <c r="AK65" i="8"/>
  <c r="AH65" i="8"/>
  <c r="AI64" i="8"/>
  <c r="AJ64" i="8" s="1"/>
  <c r="AB65" i="8"/>
  <c r="AC64" i="8"/>
  <c r="AD64" i="8" s="1"/>
  <c r="AE65" i="8"/>
  <c r="AF64" i="8"/>
  <c r="AG64" i="8" s="1"/>
  <c r="Z45" i="8"/>
  <c r="AA45" i="8" s="1"/>
  <c r="Y46" i="8"/>
  <c r="V46" i="8"/>
  <c r="W45" i="8"/>
  <c r="X45" i="8" s="1"/>
  <c r="T45" i="8"/>
  <c r="U45" i="8" s="1"/>
  <c r="S46" i="8"/>
  <c r="P46" i="8"/>
  <c r="Q45" i="8"/>
  <c r="R45" i="8" s="1"/>
  <c r="C42" i="5"/>
  <c r="C43" i="5" l="1"/>
  <c r="C43" i="6" s="1"/>
  <c r="C55" i="1"/>
  <c r="C42" i="6"/>
  <c r="M42" i="5"/>
  <c r="N42" i="5" s="1"/>
  <c r="L42" i="5"/>
  <c r="M43" i="1"/>
  <c r="N43" i="1" s="1"/>
  <c r="L43" i="1"/>
  <c r="N41" i="8"/>
  <c r="O41" i="8" s="1"/>
  <c r="M42" i="8"/>
  <c r="AK66" i="8"/>
  <c r="AL65" i="8"/>
  <c r="AM65" i="8" s="1"/>
  <c r="AH66" i="8"/>
  <c r="AI65" i="8"/>
  <c r="AJ65" i="8" s="1"/>
  <c r="AB66" i="8"/>
  <c r="AC65" i="8"/>
  <c r="AD65" i="8" s="1"/>
  <c r="AF65" i="8"/>
  <c r="AG65" i="8" s="1"/>
  <c r="AE66" i="8"/>
  <c r="Z46" i="8"/>
  <c r="AA46" i="8" s="1"/>
  <c r="Y47" i="8"/>
  <c r="W46" i="8"/>
  <c r="X46" i="8" s="1"/>
  <c r="V47" i="8"/>
  <c r="T46" i="8"/>
  <c r="U46" i="8" s="1"/>
  <c r="S47" i="8"/>
  <c r="L42" i="1"/>
  <c r="P47" i="8"/>
  <c r="Q46" i="8"/>
  <c r="R46" i="8" s="1"/>
  <c r="L43" i="5" l="1"/>
  <c r="M43" i="5"/>
  <c r="N43" i="5" s="1"/>
  <c r="C44" i="5"/>
  <c r="L44" i="5" s="1"/>
  <c r="C56" i="1"/>
  <c r="M43" i="6"/>
  <c r="N43" i="6" s="1"/>
  <c r="C43" i="7"/>
  <c r="L43" i="6"/>
  <c r="C42" i="7"/>
  <c r="M42" i="6"/>
  <c r="N42" i="6" s="1"/>
  <c r="L42" i="6"/>
  <c r="M44" i="1"/>
  <c r="N44" i="1" s="1"/>
  <c r="L44" i="1"/>
  <c r="N42" i="8"/>
  <c r="O42" i="8" s="1"/>
  <c r="M43" i="8"/>
  <c r="AL66" i="8"/>
  <c r="AM66" i="8" s="1"/>
  <c r="AK67" i="8"/>
  <c r="AI66" i="8"/>
  <c r="AJ66" i="8" s="1"/>
  <c r="AH67" i="8"/>
  <c r="AB67" i="8"/>
  <c r="AC66" i="8"/>
  <c r="AD66" i="8" s="1"/>
  <c r="AE67" i="8"/>
  <c r="AF66" i="8"/>
  <c r="AG66" i="8" s="1"/>
  <c r="Z47" i="8"/>
  <c r="AA47" i="8" s="1"/>
  <c r="Y48" i="8"/>
  <c r="V48" i="8"/>
  <c r="W47" i="8"/>
  <c r="X47" i="8" s="1"/>
  <c r="S48" i="8"/>
  <c r="T47" i="8"/>
  <c r="U47" i="8" s="1"/>
  <c r="P48" i="8"/>
  <c r="Q47" i="8"/>
  <c r="R47" i="8" s="1"/>
  <c r="M44" i="5" l="1"/>
  <c r="N44" i="5" s="1"/>
  <c r="C44" i="6"/>
  <c r="M44" i="6" s="1"/>
  <c r="N44" i="6" s="1"/>
  <c r="C45" i="5"/>
  <c r="L45" i="5" s="1"/>
  <c r="C57" i="1"/>
  <c r="M43" i="7"/>
  <c r="N43" i="7" s="1"/>
  <c r="C43" i="19"/>
  <c r="L43" i="7"/>
  <c r="C42" i="19"/>
  <c r="M42" i="7"/>
  <c r="N42" i="7" s="1"/>
  <c r="L42" i="7"/>
  <c r="L45" i="1"/>
  <c r="M45" i="1"/>
  <c r="N45" i="1" s="1"/>
  <c r="M44" i="8"/>
  <c r="N43" i="8"/>
  <c r="O43" i="8" s="1"/>
  <c r="AL67" i="8"/>
  <c r="AM67" i="8" s="1"/>
  <c r="AK68" i="8"/>
  <c r="AI67" i="8"/>
  <c r="AJ67" i="8" s="1"/>
  <c r="AH68" i="8"/>
  <c r="AC67" i="8"/>
  <c r="AD67" i="8" s="1"/>
  <c r="AB68" i="8"/>
  <c r="AE68" i="8"/>
  <c r="AF67" i="8"/>
  <c r="AG67" i="8" s="1"/>
  <c r="Y49" i="8"/>
  <c r="Z48" i="8"/>
  <c r="AA48" i="8" s="1"/>
  <c r="W48" i="8"/>
  <c r="X48" i="8" s="1"/>
  <c r="V49" i="8"/>
  <c r="T48" i="8"/>
  <c r="U48" i="8" s="1"/>
  <c r="S49" i="8"/>
  <c r="P49" i="8"/>
  <c r="C58" i="1" s="1"/>
  <c r="Q48" i="8"/>
  <c r="R48" i="8" s="1"/>
  <c r="L44" i="6" l="1"/>
  <c r="C44" i="7"/>
  <c r="M44" i="7" s="1"/>
  <c r="N44" i="7" s="1"/>
  <c r="M45" i="5"/>
  <c r="N45" i="5" s="1"/>
  <c r="C45" i="6"/>
  <c r="C45" i="7" s="1"/>
  <c r="C46" i="5"/>
  <c r="M46" i="1"/>
  <c r="N46" i="1" s="1"/>
  <c r="L46" i="1"/>
  <c r="C42" i="20"/>
  <c r="M42" i="19"/>
  <c r="N42" i="19" s="1"/>
  <c r="L42" i="19"/>
  <c r="C43" i="20"/>
  <c r="M43" i="19"/>
  <c r="N43" i="19" s="1"/>
  <c r="L43" i="19"/>
  <c r="N44" i="8"/>
  <c r="O44" i="8" s="1"/>
  <c r="M45" i="8"/>
  <c r="AL68" i="8"/>
  <c r="AM68" i="8" s="1"/>
  <c r="AK69" i="8"/>
  <c r="AI68" i="8"/>
  <c r="AJ68" i="8" s="1"/>
  <c r="AH69" i="8"/>
  <c r="AB69" i="8"/>
  <c r="AC68" i="8"/>
  <c r="AD68" i="8" s="1"/>
  <c r="AF68" i="8"/>
  <c r="AG68" i="8" s="1"/>
  <c r="AE69" i="8"/>
  <c r="Y50" i="8"/>
  <c r="Z49" i="8"/>
  <c r="AA49" i="8" s="1"/>
  <c r="V50" i="8"/>
  <c r="W49" i="8"/>
  <c r="X49" i="8" s="1"/>
  <c r="T49" i="8"/>
  <c r="U49" i="8" s="1"/>
  <c r="S50" i="8"/>
  <c r="Q49" i="8"/>
  <c r="R49" i="8" s="1"/>
  <c r="P50" i="8"/>
  <c r="C59" i="1" s="1"/>
  <c r="L45" i="6" l="1"/>
  <c r="L44" i="7"/>
  <c r="C44" i="19"/>
  <c r="M44" i="19" s="1"/>
  <c r="N44" i="19" s="1"/>
  <c r="M45" i="6"/>
  <c r="N45" i="6" s="1"/>
  <c r="C47" i="5"/>
  <c r="L47" i="1"/>
  <c r="M47" i="1"/>
  <c r="N47" i="1" s="1"/>
  <c r="M46" i="5"/>
  <c r="N46" i="5" s="1"/>
  <c r="L46" i="5"/>
  <c r="C46" i="6"/>
  <c r="C42" i="21"/>
  <c r="M42" i="20"/>
  <c r="N42" i="20" s="1"/>
  <c r="L42" i="20"/>
  <c r="C45" i="19"/>
  <c r="M45" i="7"/>
  <c r="N45" i="7" s="1"/>
  <c r="L45" i="7"/>
  <c r="C43" i="21"/>
  <c r="L43" i="20"/>
  <c r="M43" i="20"/>
  <c r="N43" i="20" s="1"/>
  <c r="C44" i="20"/>
  <c r="N45" i="8"/>
  <c r="O45" i="8" s="1"/>
  <c r="M46" i="8"/>
  <c r="AK70" i="8"/>
  <c r="AL69" i="8"/>
  <c r="AM69" i="8" s="1"/>
  <c r="AH70" i="8"/>
  <c r="AI69" i="8"/>
  <c r="AJ69" i="8" s="1"/>
  <c r="AC69" i="8"/>
  <c r="AD69" i="8" s="1"/>
  <c r="AB70" i="8"/>
  <c r="AE70" i="8"/>
  <c r="AF69" i="8"/>
  <c r="AG69" i="8" s="1"/>
  <c r="Z50" i="8"/>
  <c r="AA50" i="8" s="1"/>
  <c r="Y51" i="8"/>
  <c r="V51" i="8"/>
  <c r="W50" i="8"/>
  <c r="X50" i="8" s="1"/>
  <c r="S51" i="8"/>
  <c r="T50" i="8"/>
  <c r="U50" i="8" s="1"/>
  <c r="Q50" i="8"/>
  <c r="R50" i="8" s="1"/>
  <c r="P51" i="8"/>
  <c r="C60" i="1" s="1"/>
  <c r="L44" i="19" l="1"/>
  <c r="M46" i="6"/>
  <c r="N46" i="6" s="1"/>
  <c r="L46" i="6"/>
  <c r="C46" i="7"/>
  <c r="C48" i="5"/>
  <c r="L48" i="1"/>
  <c r="M48" i="1"/>
  <c r="N48" i="1" s="1"/>
  <c r="C47" i="6"/>
  <c r="M47" i="5"/>
  <c r="N47" i="5" s="1"/>
  <c r="L47" i="5"/>
  <c r="M45" i="19"/>
  <c r="N45" i="19" s="1"/>
  <c r="C45" i="20"/>
  <c r="L45" i="19"/>
  <c r="C43" i="22"/>
  <c r="M43" i="21"/>
  <c r="N43" i="21" s="1"/>
  <c r="L43" i="21"/>
  <c r="C44" i="21"/>
  <c r="M44" i="20"/>
  <c r="N44" i="20" s="1"/>
  <c r="L44" i="20"/>
  <c r="C42" i="22"/>
  <c r="L42" i="21"/>
  <c r="M42" i="21"/>
  <c r="N42" i="21" s="1"/>
  <c r="N46" i="8"/>
  <c r="O46" i="8" s="1"/>
  <c r="M47" i="8"/>
  <c r="AL70" i="8"/>
  <c r="AM70" i="8" s="1"/>
  <c r="AK71" i="8"/>
  <c r="AI70" i="8"/>
  <c r="AJ70" i="8" s="1"/>
  <c r="AH71" i="8"/>
  <c r="AC70" i="8"/>
  <c r="AD70" i="8" s="1"/>
  <c r="AB71" i="8"/>
  <c r="AF70" i="8"/>
  <c r="AG70" i="8" s="1"/>
  <c r="AE71" i="8"/>
  <c r="Z51" i="8"/>
  <c r="AA51" i="8" s="1"/>
  <c r="Y52" i="8"/>
  <c r="W51" i="8"/>
  <c r="X51" i="8" s="1"/>
  <c r="V52" i="8"/>
  <c r="S52" i="8"/>
  <c r="T51" i="8"/>
  <c r="U51" i="8" s="1"/>
  <c r="P52" i="8"/>
  <c r="C61" i="1" s="1"/>
  <c r="Q51" i="8"/>
  <c r="R51" i="8" s="1"/>
  <c r="M47" i="6" l="1"/>
  <c r="N47" i="6" s="1"/>
  <c r="C47" i="7"/>
  <c r="L47" i="6"/>
  <c r="L46" i="7"/>
  <c r="C46" i="19"/>
  <c r="M46" i="7"/>
  <c r="N46" i="7" s="1"/>
  <c r="C49" i="5"/>
  <c r="L49" i="1"/>
  <c r="M49" i="1"/>
  <c r="N49" i="1" s="1"/>
  <c r="C48" i="6"/>
  <c r="M48" i="5"/>
  <c r="N48" i="5" s="1"/>
  <c r="L48" i="5"/>
  <c r="C44" i="22"/>
  <c r="M44" i="21"/>
  <c r="N44" i="21" s="1"/>
  <c r="L44" i="21"/>
  <c r="M42" i="22"/>
  <c r="N42" i="22" s="1"/>
  <c r="L42" i="22"/>
  <c r="M45" i="20"/>
  <c r="N45" i="20" s="1"/>
  <c r="C45" i="21"/>
  <c r="L45" i="20"/>
  <c r="M43" i="22"/>
  <c r="N43" i="22" s="1"/>
  <c r="L43" i="22"/>
  <c r="N47" i="8"/>
  <c r="O47" i="8" s="1"/>
  <c r="M48" i="8"/>
  <c r="AL71" i="8"/>
  <c r="AM71" i="8" s="1"/>
  <c r="AK72" i="8"/>
  <c r="AH72" i="8"/>
  <c r="AI71" i="8"/>
  <c r="AJ71" i="8" s="1"/>
  <c r="AC71" i="8"/>
  <c r="AD71" i="8" s="1"/>
  <c r="AB72" i="8"/>
  <c r="AF71" i="8"/>
  <c r="AG71" i="8" s="1"/>
  <c r="AE72" i="8"/>
  <c r="Z52" i="8"/>
  <c r="AA52" i="8" s="1"/>
  <c r="Y53" i="8"/>
  <c r="W52" i="8"/>
  <c r="X52" i="8" s="1"/>
  <c r="V53" i="8"/>
  <c r="T52" i="8"/>
  <c r="U52" i="8" s="1"/>
  <c r="S53" i="8"/>
  <c r="Q52" i="8"/>
  <c r="R52" i="8" s="1"/>
  <c r="P53" i="8"/>
  <c r="C62" i="1" s="1"/>
  <c r="C49" i="6" l="1"/>
  <c r="M49" i="5"/>
  <c r="N49" i="5" s="1"/>
  <c r="L49" i="5"/>
  <c r="M48" i="6"/>
  <c r="N48" i="6" s="1"/>
  <c r="L48" i="6"/>
  <c r="C48" i="7"/>
  <c r="C47" i="19"/>
  <c r="M47" i="7"/>
  <c r="N47" i="7" s="1"/>
  <c r="L47" i="7"/>
  <c r="L50" i="1"/>
  <c r="C50" i="5"/>
  <c r="M50" i="1"/>
  <c r="N50" i="1" s="1"/>
  <c r="L46" i="19"/>
  <c r="C46" i="20"/>
  <c r="M46" i="19"/>
  <c r="N46" i="19" s="1"/>
  <c r="M44" i="22"/>
  <c r="N44" i="22" s="1"/>
  <c r="L44" i="22"/>
  <c r="C45" i="22"/>
  <c r="L45" i="21"/>
  <c r="M45" i="21"/>
  <c r="N45" i="21" s="1"/>
  <c r="N48" i="8"/>
  <c r="O48" i="8" s="1"/>
  <c r="M49" i="8"/>
  <c r="AK73" i="8"/>
  <c r="AL72" i="8"/>
  <c r="AM72" i="8" s="1"/>
  <c r="AI72" i="8"/>
  <c r="AJ72" i="8" s="1"/>
  <c r="AH73" i="8"/>
  <c r="AB73" i="8"/>
  <c r="AC72" i="8"/>
  <c r="AD72" i="8" s="1"/>
  <c r="AE73" i="8"/>
  <c r="AF72" i="8"/>
  <c r="AG72" i="8" s="1"/>
  <c r="Z53" i="8"/>
  <c r="AA53" i="8" s="1"/>
  <c r="Y54" i="8"/>
  <c r="W53" i="8"/>
  <c r="X53" i="8" s="1"/>
  <c r="V54" i="8"/>
  <c r="T53" i="8"/>
  <c r="U53" i="8" s="1"/>
  <c r="S54" i="8"/>
  <c r="Q53" i="8"/>
  <c r="R53" i="8" s="1"/>
  <c r="P54" i="8"/>
  <c r="M50" i="5" l="1"/>
  <c r="N50" i="5" s="1"/>
  <c r="L50" i="5"/>
  <c r="C50" i="6"/>
  <c r="M47" i="19"/>
  <c r="N47" i="19" s="1"/>
  <c r="L47" i="19"/>
  <c r="C47" i="20"/>
  <c r="C51" i="5"/>
  <c r="L51" i="1"/>
  <c r="M51" i="1"/>
  <c r="N51" i="1" s="1"/>
  <c r="L46" i="20"/>
  <c r="C46" i="21"/>
  <c r="M46" i="20"/>
  <c r="N46" i="20" s="1"/>
  <c r="C48" i="19"/>
  <c r="M48" i="7"/>
  <c r="N48" i="7" s="1"/>
  <c r="L48" i="7"/>
  <c r="C49" i="7"/>
  <c r="M49" i="6"/>
  <c r="N49" i="6" s="1"/>
  <c r="L49" i="6"/>
  <c r="L45" i="22"/>
  <c r="M45" i="22"/>
  <c r="N45" i="22" s="1"/>
  <c r="M50" i="8"/>
  <c r="N49" i="8"/>
  <c r="O49" i="8" s="1"/>
  <c r="AL73" i="8"/>
  <c r="AM73" i="8" s="1"/>
  <c r="AK74" i="8"/>
  <c r="AI73" i="8"/>
  <c r="AJ73" i="8" s="1"/>
  <c r="AH74" i="8"/>
  <c r="AC73" i="8"/>
  <c r="AD73" i="8" s="1"/>
  <c r="AB74" i="8"/>
  <c r="AF73" i="8"/>
  <c r="AG73" i="8" s="1"/>
  <c r="AE74" i="8"/>
  <c r="Y55" i="8"/>
  <c r="Z54" i="8"/>
  <c r="AA54" i="8" s="1"/>
  <c r="V55" i="8"/>
  <c r="W54" i="8"/>
  <c r="X54" i="8" s="1"/>
  <c r="S55" i="8"/>
  <c r="T54" i="8"/>
  <c r="U54" i="8" s="1"/>
  <c r="P55" i="8"/>
  <c r="Q54" i="8"/>
  <c r="R54" i="8" s="1"/>
  <c r="M46" i="21" l="1"/>
  <c r="N46" i="21" s="1"/>
  <c r="C46" i="22"/>
  <c r="L46" i="21"/>
  <c r="C51" i="6"/>
  <c r="M51" i="5"/>
  <c r="N51" i="5" s="1"/>
  <c r="L51" i="5"/>
  <c r="C50" i="7"/>
  <c r="M50" i="6"/>
  <c r="N50" i="6" s="1"/>
  <c r="L50" i="6"/>
  <c r="L47" i="20"/>
  <c r="C47" i="21"/>
  <c r="M47" i="20"/>
  <c r="N47" i="20" s="1"/>
  <c r="C49" i="19"/>
  <c r="M49" i="7"/>
  <c r="N49" i="7" s="1"/>
  <c r="L49" i="7"/>
  <c r="C52" i="5"/>
  <c r="M52" i="1"/>
  <c r="N52" i="1" s="1"/>
  <c r="L52" i="1"/>
  <c r="C48" i="20"/>
  <c r="M48" i="19"/>
  <c r="N48" i="19" s="1"/>
  <c r="L48" i="19"/>
  <c r="N50" i="8"/>
  <c r="O50" i="8" s="1"/>
  <c r="M51" i="8"/>
  <c r="AK75" i="8"/>
  <c r="AL74" i="8"/>
  <c r="AM74" i="8" s="1"/>
  <c r="AI74" i="8"/>
  <c r="AJ74" i="8" s="1"/>
  <c r="AH75" i="8"/>
  <c r="AC74" i="8"/>
  <c r="AD74" i="8" s="1"/>
  <c r="AB75" i="8"/>
  <c r="AE75" i="8"/>
  <c r="AF74" i="8"/>
  <c r="AG74" i="8" s="1"/>
  <c r="Y56" i="8"/>
  <c r="Z55" i="8"/>
  <c r="AA55" i="8" s="1"/>
  <c r="W55" i="8"/>
  <c r="X55" i="8" s="1"/>
  <c r="V56" i="8"/>
  <c r="T55" i="8"/>
  <c r="U55" i="8" s="1"/>
  <c r="S56" i="8"/>
  <c r="Q55" i="8"/>
  <c r="R55" i="8" s="1"/>
  <c r="P56" i="8"/>
  <c r="C64" i="1"/>
  <c r="C64" i="5" s="1"/>
  <c r="C64" i="6" s="1"/>
  <c r="C64" i="7" s="1"/>
  <c r="C64" i="19" s="1"/>
  <c r="M51" i="6" l="1"/>
  <c r="N51" i="6" s="1"/>
  <c r="C51" i="7"/>
  <c r="L51" i="6"/>
  <c r="M50" i="7"/>
  <c r="N50" i="7" s="1"/>
  <c r="L50" i="7"/>
  <c r="C50" i="19"/>
  <c r="C52" i="6"/>
  <c r="M52" i="5"/>
  <c r="N52" i="5" s="1"/>
  <c r="L52" i="5"/>
  <c r="C48" i="21"/>
  <c r="M48" i="20"/>
  <c r="N48" i="20" s="1"/>
  <c r="L48" i="20"/>
  <c r="M47" i="21"/>
  <c r="N47" i="21" s="1"/>
  <c r="L47" i="21"/>
  <c r="C47" i="22"/>
  <c r="L46" i="22"/>
  <c r="M46" i="22"/>
  <c r="N46" i="22" s="1"/>
  <c r="L53" i="1"/>
  <c r="C53" i="5"/>
  <c r="M53" i="1"/>
  <c r="N53" i="1" s="1"/>
  <c r="C49" i="20"/>
  <c r="M49" i="19"/>
  <c r="N49" i="19" s="1"/>
  <c r="L49" i="19"/>
  <c r="N51" i="8"/>
  <c r="O51" i="8" s="1"/>
  <c r="M52" i="8"/>
  <c r="AK76" i="8"/>
  <c r="AL75" i="8"/>
  <c r="AM75" i="8" s="1"/>
  <c r="AH76" i="8"/>
  <c r="AI75" i="8"/>
  <c r="AJ75" i="8" s="1"/>
  <c r="AB76" i="8"/>
  <c r="AC75" i="8"/>
  <c r="AD75" i="8" s="1"/>
  <c r="AE76" i="8"/>
  <c r="AF75" i="8"/>
  <c r="AG75" i="8" s="1"/>
  <c r="Z56" i="8"/>
  <c r="AA56" i="8" s="1"/>
  <c r="Y57" i="8"/>
  <c r="V57" i="8"/>
  <c r="W56" i="8"/>
  <c r="X56" i="8" s="1"/>
  <c r="S57" i="8"/>
  <c r="T56" i="8"/>
  <c r="U56" i="8" s="1"/>
  <c r="C64" i="20"/>
  <c r="L64" i="19"/>
  <c r="M64" i="19"/>
  <c r="N64" i="19" s="1"/>
  <c r="P57" i="8"/>
  <c r="Q56" i="8"/>
  <c r="R56" i="8" s="1"/>
  <c r="C65" i="1"/>
  <c r="C65" i="5" s="1"/>
  <c r="C65" i="6" s="1"/>
  <c r="C65" i="7" s="1"/>
  <c r="C65" i="19" s="1"/>
  <c r="C53" i="6" l="1"/>
  <c r="M53" i="5"/>
  <c r="N53" i="5" s="1"/>
  <c r="L53" i="5"/>
  <c r="M47" i="22"/>
  <c r="N47" i="22" s="1"/>
  <c r="L47" i="22"/>
  <c r="L52" i="6"/>
  <c r="C52" i="7"/>
  <c r="M52" i="6"/>
  <c r="N52" i="6" s="1"/>
  <c r="L54" i="1"/>
  <c r="C54" i="5"/>
  <c r="M54" i="1"/>
  <c r="N54" i="1" s="1"/>
  <c r="C48" i="22"/>
  <c r="M48" i="21"/>
  <c r="N48" i="21" s="1"/>
  <c r="L48" i="21"/>
  <c r="C50" i="20"/>
  <c r="L50" i="19"/>
  <c r="M50" i="19"/>
  <c r="N50" i="19" s="1"/>
  <c r="C51" i="19"/>
  <c r="M51" i="7"/>
  <c r="N51" i="7" s="1"/>
  <c r="L51" i="7"/>
  <c r="L49" i="20"/>
  <c r="M49" i="20"/>
  <c r="N49" i="20" s="1"/>
  <c r="C49" i="21"/>
  <c r="N52" i="8"/>
  <c r="O52" i="8" s="1"/>
  <c r="M53" i="8"/>
  <c r="AK77" i="8"/>
  <c r="AL76" i="8"/>
  <c r="AM76" i="8" s="1"/>
  <c r="AH77" i="8"/>
  <c r="AI76" i="8"/>
  <c r="AJ76" i="8" s="1"/>
  <c r="AC76" i="8"/>
  <c r="AD76" i="8" s="1"/>
  <c r="AB77" i="8"/>
  <c r="AF76" i="8"/>
  <c r="AG76" i="8" s="1"/>
  <c r="AE77" i="8"/>
  <c r="Z57" i="8"/>
  <c r="AA57" i="8" s="1"/>
  <c r="Y58" i="8"/>
  <c r="W57" i="8"/>
  <c r="X57" i="8" s="1"/>
  <c r="V58" i="8"/>
  <c r="S58" i="8"/>
  <c r="T57" i="8"/>
  <c r="U57" i="8" s="1"/>
  <c r="P58" i="8"/>
  <c r="Q57" i="8"/>
  <c r="R57" i="8" s="1"/>
  <c r="C66" i="1"/>
  <c r="C66" i="5" s="1"/>
  <c r="C66" i="6" s="1"/>
  <c r="C66" i="7" s="1"/>
  <c r="C66" i="19" s="1"/>
  <c r="C64" i="21"/>
  <c r="L64" i="20"/>
  <c r="M64" i="20"/>
  <c r="N64" i="20" s="1"/>
  <c r="C65" i="20"/>
  <c r="M65" i="19"/>
  <c r="N65" i="19" s="1"/>
  <c r="L65" i="19"/>
  <c r="C55" i="5" l="1"/>
  <c r="L55" i="1"/>
  <c r="M55" i="1"/>
  <c r="N55" i="1" s="1"/>
  <c r="M48" i="22"/>
  <c r="N48" i="22" s="1"/>
  <c r="L48" i="22"/>
  <c r="M49" i="21"/>
  <c r="N49" i="21" s="1"/>
  <c r="L49" i="21"/>
  <c r="C49" i="22"/>
  <c r="C50" i="21"/>
  <c r="M50" i="20"/>
  <c r="N50" i="20" s="1"/>
  <c r="L50" i="20"/>
  <c r="C52" i="19"/>
  <c r="M52" i="7"/>
  <c r="N52" i="7" s="1"/>
  <c r="L52" i="7"/>
  <c r="M51" i="19"/>
  <c r="N51" i="19" s="1"/>
  <c r="L51" i="19"/>
  <c r="C51" i="20"/>
  <c r="C54" i="6"/>
  <c r="M54" i="5"/>
  <c r="N54" i="5" s="1"/>
  <c r="L54" i="5"/>
  <c r="M53" i="6"/>
  <c r="N53" i="6" s="1"/>
  <c r="L53" i="6"/>
  <c r="C53" i="7"/>
  <c r="N53" i="8"/>
  <c r="O53" i="8" s="1"/>
  <c r="M54" i="8"/>
  <c r="AL77" i="8"/>
  <c r="AM77" i="8" s="1"/>
  <c r="AK78" i="8"/>
  <c r="AI77" i="8"/>
  <c r="AJ77" i="8" s="1"/>
  <c r="AH78" i="8"/>
  <c r="AB78" i="8"/>
  <c r="AC77" i="8"/>
  <c r="AD77" i="8" s="1"/>
  <c r="AE78" i="8"/>
  <c r="AF77" i="8"/>
  <c r="AG77" i="8" s="1"/>
  <c r="Y59" i="8"/>
  <c r="Z58" i="8"/>
  <c r="AA58" i="8" s="1"/>
  <c r="W58" i="8"/>
  <c r="X58" i="8" s="1"/>
  <c r="V59" i="8"/>
  <c r="S59" i="8"/>
  <c r="T58" i="8"/>
  <c r="U58" i="8" s="1"/>
  <c r="C66" i="20"/>
  <c r="L66" i="19"/>
  <c r="M66" i="19"/>
  <c r="N66" i="19" s="1"/>
  <c r="C64" i="22"/>
  <c r="L64" i="21"/>
  <c r="M64" i="21"/>
  <c r="N64" i="21" s="1"/>
  <c r="C65" i="21"/>
  <c r="L65" i="20"/>
  <c r="M65" i="20"/>
  <c r="N65" i="20" s="1"/>
  <c r="C67" i="1"/>
  <c r="C67" i="5" s="1"/>
  <c r="C67" i="6" s="1"/>
  <c r="C67" i="7" s="1"/>
  <c r="C67" i="19" s="1"/>
  <c r="Q58" i="8"/>
  <c r="R58" i="8" s="1"/>
  <c r="P59" i="8"/>
  <c r="M52" i="19" l="1"/>
  <c r="N52" i="19" s="1"/>
  <c r="L52" i="19"/>
  <c r="C52" i="20"/>
  <c r="C53" i="19"/>
  <c r="M53" i="7"/>
  <c r="N53" i="7" s="1"/>
  <c r="L53" i="7"/>
  <c r="M49" i="22"/>
  <c r="N49" i="22" s="1"/>
  <c r="L49" i="22"/>
  <c r="C56" i="5"/>
  <c r="L56" i="1"/>
  <c r="M56" i="1"/>
  <c r="N56" i="1" s="1"/>
  <c r="C54" i="7"/>
  <c r="M54" i="6"/>
  <c r="N54" i="6" s="1"/>
  <c r="L54" i="6"/>
  <c r="L51" i="20"/>
  <c r="M51" i="20"/>
  <c r="N51" i="20" s="1"/>
  <c r="C51" i="21"/>
  <c r="C50" i="22"/>
  <c r="M50" i="21"/>
  <c r="N50" i="21" s="1"/>
  <c r="L50" i="21"/>
  <c r="C55" i="6"/>
  <c r="M55" i="5"/>
  <c r="N55" i="5" s="1"/>
  <c r="L55" i="5"/>
  <c r="M55" i="8"/>
  <c r="N54" i="8"/>
  <c r="O54" i="8" s="1"/>
  <c r="AK79" i="8"/>
  <c r="AL78" i="8"/>
  <c r="AM78" i="8" s="1"/>
  <c r="AI78" i="8"/>
  <c r="AJ78" i="8" s="1"/>
  <c r="AH79" i="8"/>
  <c r="AB79" i="8"/>
  <c r="AC78" i="8"/>
  <c r="AD78" i="8" s="1"/>
  <c r="AE79" i="8"/>
  <c r="AF78" i="8"/>
  <c r="AG78" i="8" s="1"/>
  <c r="Z59" i="8"/>
  <c r="AA59" i="8" s="1"/>
  <c r="Y60" i="8"/>
  <c r="W59" i="8"/>
  <c r="X59" i="8" s="1"/>
  <c r="V60" i="8"/>
  <c r="T59" i="8"/>
  <c r="U59" i="8" s="1"/>
  <c r="S60" i="8"/>
  <c r="C68" i="1"/>
  <c r="C68" i="5" s="1"/>
  <c r="C68" i="6" s="1"/>
  <c r="C68" i="7" s="1"/>
  <c r="C68" i="19" s="1"/>
  <c r="Q59" i="8"/>
  <c r="R59" i="8" s="1"/>
  <c r="P60" i="8"/>
  <c r="C65" i="22"/>
  <c r="M65" i="21"/>
  <c r="N65" i="21" s="1"/>
  <c r="L65" i="21"/>
  <c r="C67" i="20"/>
  <c r="L67" i="19"/>
  <c r="M67" i="19"/>
  <c r="N67" i="19" s="1"/>
  <c r="C66" i="21"/>
  <c r="L66" i="20"/>
  <c r="M66" i="20"/>
  <c r="N66" i="20" s="1"/>
  <c r="L64" i="22"/>
  <c r="M64" i="22"/>
  <c r="N64" i="22" s="1"/>
  <c r="C57" i="5" l="1"/>
  <c r="L57" i="1"/>
  <c r="M57" i="1"/>
  <c r="N57" i="1" s="1"/>
  <c r="C52" i="21"/>
  <c r="M52" i="20"/>
  <c r="N52" i="20" s="1"/>
  <c r="L52" i="20"/>
  <c r="C54" i="19"/>
  <c r="M54" i="7"/>
  <c r="N54" i="7" s="1"/>
  <c r="L54" i="7"/>
  <c r="C53" i="20"/>
  <c r="M53" i="19"/>
  <c r="N53" i="19" s="1"/>
  <c r="L53" i="19"/>
  <c r="M50" i="22"/>
  <c r="N50" i="22" s="1"/>
  <c r="L50" i="22"/>
  <c r="C55" i="7"/>
  <c r="L55" i="6"/>
  <c r="M55" i="6"/>
  <c r="N55" i="6" s="1"/>
  <c r="C51" i="22"/>
  <c r="M51" i="21"/>
  <c r="N51" i="21" s="1"/>
  <c r="L51" i="21"/>
  <c r="C56" i="6"/>
  <c r="M56" i="5"/>
  <c r="N56" i="5" s="1"/>
  <c r="L56" i="5"/>
  <c r="N55" i="8"/>
  <c r="O55" i="8" s="1"/>
  <c r="M56" i="8"/>
  <c r="AL79" i="8"/>
  <c r="AM79" i="8" s="1"/>
  <c r="AK80" i="8"/>
  <c r="AI79" i="8"/>
  <c r="AJ79" i="8" s="1"/>
  <c r="AH80" i="8"/>
  <c r="AB80" i="8"/>
  <c r="AC79" i="8"/>
  <c r="AD79" i="8" s="1"/>
  <c r="AE80" i="8"/>
  <c r="AF79" i="8"/>
  <c r="AG79" i="8" s="1"/>
  <c r="Y61" i="8"/>
  <c r="Z60" i="8"/>
  <c r="AA60" i="8" s="1"/>
  <c r="W60" i="8"/>
  <c r="X60" i="8" s="1"/>
  <c r="V61" i="8"/>
  <c r="S61" i="8"/>
  <c r="T60" i="8"/>
  <c r="U60" i="8" s="1"/>
  <c r="L65" i="22"/>
  <c r="M65" i="22"/>
  <c r="N65" i="22" s="1"/>
  <c r="C66" i="22"/>
  <c r="M66" i="21"/>
  <c r="N66" i="21" s="1"/>
  <c r="L66" i="21"/>
  <c r="C67" i="21"/>
  <c r="M67" i="20"/>
  <c r="N67" i="20" s="1"/>
  <c r="L67" i="20"/>
  <c r="C69" i="1"/>
  <c r="C69" i="5" s="1"/>
  <c r="C69" i="6" s="1"/>
  <c r="C69" i="7" s="1"/>
  <c r="C69" i="19" s="1"/>
  <c r="Q60" i="8"/>
  <c r="R60" i="8" s="1"/>
  <c r="P61" i="8"/>
  <c r="C68" i="20"/>
  <c r="L68" i="19"/>
  <c r="M68" i="19"/>
  <c r="N68" i="19" s="1"/>
  <c r="C52" i="22" l="1"/>
  <c r="M52" i="21"/>
  <c r="N52" i="21" s="1"/>
  <c r="L52" i="21"/>
  <c r="L51" i="22"/>
  <c r="M51" i="22"/>
  <c r="N51" i="22" s="1"/>
  <c r="C53" i="21"/>
  <c r="L53" i="20"/>
  <c r="M53" i="20"/>
  <c r="N53" i="20" s="1"/>
  <c r="L58" i="1"/>
  <c r="M58" i="1"/>
  <c r="N58" i="1" s="1"/>
  <c r="C58" i="5"/>
  <c r="C55" i="19"/>
  <c r="M55" i="7"/>
  <c r="N55" i="7" s="1"/>
  <c r="L55" i="7"/>
  <c r="C54" i="20"/>
  <c r="M54" i="19"/>
  <c r="N54" i="19" s="1"/>
  <c r="L54" i="19"/>
  <c r="L56" i="6"/>
  <c r="C56" i="7"/>
  <c r="M56" i="6"/>
  <c r="N56" i="6" s="1"/>
  <c r="C57" i="6"/>
  <c r="M57" i="5"/>
  <c r="N57" i="5" s="1"/>
  <c r="L57" i="5"/>
  <c r="N56" i="8"/>
  <c r="O56" i="8" s="1"/>
  <c r="M57" i="8"/>
  <c r="AK81" i="8"/>
  <c r="AL80" i="8"/>
  <c r="AM80" i="8" s="1"/>
  <c r="AI80" i="8"/>
  <c r="AJ80" i="8" s="1"/>
  <c r="AH81" i="8"/>
  <c r="AC80" i="8"/>
  <c r="AD80" i="8" s="1"/>
  <c r="AB81" i="8"/>
  <c r="AE81" i="8"/>
  <c r="AF80" i="8"/>
  <c r="AG80" i="8" s="1"/>
  <c r="Y62" i="8"/>
  <c r="Z61" i="8"/>
  <c r="AA61" i="8" s="1"/>
  <c r="V62" i="8"/>
  <c r="W61" i="8"/>
  <c r="X61" i="8" s="1"/>
  <c r="S62" i="8"/>
  <c r="T61" i="8"/>
  <c r="U61" i="8" s="1"/>
  <c r="C67" i="22"/>
  <c r="M67" i="21"/>
  <c r="N67" i="21" s="1"/>
  <c r="L67" i="21"/>
  <c r="M66" i="22"/>
  <c r="N66" i="22" s="1"/>
  <c r="L66" i="22"/>
  <c r="C68" i="21"/>
  <c r="L68" i="20"/>
  <c r="M68" i="20"/>
  <c r="N68" i="20" s="1"/>
  <c r="C70" i="1"/>
  <c r="C70" i="5" s="1"/>
  <c r="C70" i="6" s="1"/>
  <c r="C70" i="7" s="1"/>
  <c r="C70" i="19" s="1"/>
  <c r="P62" i="8"/>
  <c r="Q61" i="8"/>
  <c r="R61" i="8" s="1"/>
  <c r="C69" i="20"/>
  <c r="L69" i="19"/>
  <c r="M69" i="19"/>
  <c r="N69" i="19" s="1"/>
  <c r="M55" i="19" l="1"/>
  <c r="N55" i="19" s="1"/>
  <c r="L55" i="19"/>
  <c r="C55" i="20"/>
  <c r="M56" i="7"/>
  <c r="N56" i="7" s="1"/>
  <c r="L56" i="7"/>
  <c r="C56" i="19"/>
  <c r="C54" i="21"/>
  <c r="L54" i="20"/>
  <c r="M54" i="20"/>
  <c r="N54" i="20" s="1"/>
  <c r="M58" i="5"/>
  <c r="N58" i="5" s="1"/>
  <c r="L58" i="5"/>
  <c r="C58" i="6"/>
  <c r="C59" i="5"/>
  <c r="L59" i="1"/>
  <c r="M59" i="1"/>
  <c r="N59" i="1" s="1"/>
  <c r="C53" i="22"/>
  <c r="M53" i="21"/>
  <c r="N53" i="21" s="1"/>
  <c r="L53" i="21"/>
  <c r="C57" i="7"/>
  <c r="M57" i="6"/>
  <c r="N57" i="6" s="1"/>
  <c r="L57" i="6"/>
  <c r="M52" i="22"/>
  <c r="N52" i="22" s="1"/>
  <c r="L52" i="22"/>
  <c r="N57" i="8"/>
  <c r="O57" i="8" s="1"/>
  <c r="M58" i="8"/>
  <c r="AL81" i="8"/>
  <c r="AM81" i="8" s="1"/>
  <c r="AK82" i="8"/>
  <c r="AH82" i="8"/>
  <c r="AI81" i="8"/>
  <c r="AJ81" i="8" s="1"/>
  <c r="AB82" i="8"/>
  <c r="AC81" i="8"/>
  <c r="AD81" i="8" s="1"/>
  <c r="AE82" i="8"/>
  <c r="AF81" i="8"/>
  <c r="AG81" i="8" s="1"/>
  <c r="Y63" i="8"/>
  <c r="Z62" i="8"/>
  <c r="AA62" i="8" s="1"/>
  <c r="V63" i="8"/>
  <c r="W62" i="8"/>
  <c r="X62" i="8" s="1"/>
  <c r="S63" i="8"/>
  <c r="T62" i="8"/>
  <c r="U62" i="8" s="1"/>
  <c r="C71" i="1"/>
  <c r="C71" i="5" s="1"/>
  <c r="C71" i="6" s="1"/>
  <c r="C71" i="7" s="1"/>
  <c r="C71" i="19" s="1"/>
  <c r="Q62" i="8"/>
  <c r="R62" i="8" s="1"/>
  <c r="P63" i="8"/>
  <c r="C70" i="20"/>
  <c r="M70" i="19"/>
  <c r="N70" i="19" s="1"/>
  <c r="L70" i="19"/>
  <c r="C68" i="22"/>
  <c r="M68" i="21"/>
  <c r="N68" i="21" s="1"/>
  <c r="L68" i="21"/>
  <c r="C69" i="21"/>
  <c r="L69" i="20"/>
  <c r="M69" i="20"/>
  <c r="N69" i="20" s="1"/>
  <c r="M67" i="22"/>
  <c r="N67" i="22" s="1"/>
  <c r="L67" i="22"/>
  <c r="C58" i="7" l="1"/>
  <c r="M58" i="6"/>
  <c r="N58" i="6" s="1"/>
  <c r="L58" i="6"/>
  <c r="C57" i="19"/>
  <c r="L57" i="7"/>
  <c r="M57" i="7"/>
  <c r="N57" i="7" s="1"/>
  <c r="C54" i="22"/>
  <c r="M54" i="21"/>
  <c r="N54" i="21" s="1"/>
  <c r="L54" i="21"/>
  <c r="L55" i="20"/>
  <c r="M55" i="20"/>
  <c r="N55" i="20" s="1"/>
  <c r="C55" i="21"/>
  <c r="M53" i="22"/>
  <c r="N53" i="22" s="1"/>
  <c r="L53" i="22"/>
  <c r="C60" i="5"/>
  <c r="L60" i="1"/>
  <c r="M60" i="1"/>
  <c r="N60" i="1" s="1"/>
  <c r="C56" i="20"/>
  <c r="L56" i="19"/>
  <c r="M56" i="19"/>
  <c r="N56" i="19" s="1"/>
  <c r="C59" i="6"/>
  <c r="M59" i="5"/>
  <c r="N59" i="5" s="1"/>
  <c r="L59" i="5"/>
  <c r="M59" i="8"/>
  <c r="N58" i="8"/>
  <c r="O58" i="8" s="1"/>
  <c r="AL82" i="8"/>
  <c r="AM82" i="8" s="1"/>
  <c r="AK83" i="8"/>
  <c r="AH83" i="8"/>
  <c r="AI82" i="8"/>
  <c r="AJ82" i="8" s="1"/>
  <c r="AB83" i="8"/>
  <c r="AC82" i="8"/>
  <c r="AD82" i="8" s="1"/>
  <c r="AF82" i="8"/>
  <c r="AG82" i="8" s="1"/>
  <c r="AE83" i="8"/>
  <c r="Z63" i="8"/>
  <c r="AA63" i="8" s="1"/>
  <c r="Y64" i="8"/>
  <c r="W63" i="8"/>
  <c r="X63" i="8" s="1"/>
  <c r="V64" i="8"/>
  <c r="S64" i="8"/>
  <c r="T63" i="8"/>
  <c r="U63" i="8" s="1"/>
  <c r="M68" i="22"/>
  <c r="N68" i="22" s="1"/>
  <c r="L68" i="22"/>
  <c r="Q63" i="8"/>
  <c r="R63" i="8" s="1"/>
  <c r="C72" i="1"/>
  <c r="C72" i="5" s="1"/>
  <c r="C72" i="6" s="1"/>
  <c r="C72" i="7" s="1"/>
  <c r="C72" i="19" s="1"/>
  <c r="P64" i="8"/>
  <c r="C69" i="22"/>
  <c r="M69" i="21"/>
  <c r="N69" i="21" s="1"/>
  <c r="L69" i="21"/>
  <c r="C71" i="20"/>
  <c r="L71" i="19"/>
  <c r="M71" i="19"/>
  <c r="N71" i="19" s="1"/>
  <c r="C70" i="21"/>
  <c r="L70" i="20"/>
  <c r="M70" i="20"/>
  <c r="N70" i="20" s="1"/>
  <c r="C60" i="6" l="1"/>
  <c r="M60" i="5"/>
  <c r="N60" i="5" s="1"/>
  <c r="L60" i="5"/>
  <c r="M54" i="22"/>
  <c r="N54" i="22" s="1"/>
  <c r="L54" i="22"/>
  <c r="L61" i="1"/>
  <c r="M61" i="1"/>
  <c r="N61" i="1" s="1"/>
  <c r="C61" i="5"/>
  <c r="C56" i="21"/>
  <c r="M56" i="20"/>
  <c r="N56" i="20" s="1"/>
  <c r="L56" i="20"/>
  <c r="M55" i="21"/>
  <c r="N55" i="21" s="1"/>
  <c r="L55" i="21"/>
  <c r="C55" i="22"/>
  <c r="C57" i="20"/>
  <c r="M57" i="19"/>
  <c r="N57" i="19" s="1"/>
  <c r="L57" i="19"/>
  <c r="C59" i="7"/>
  <c r="L59" i="6"/>
  <c r="M59" i="6"/>
  <c r="N59" i="6" s="1"/>
  <c r="C58" i="19"/>
  <c r="M58" i="7"/>
  <c r="N58" i="7" s="1"/>
  <c r="L58" i="7"/>
  <c r="N59" i="8"/>
  <c r="O59" i="8" s="1"/>
  <c r="M60" i="8"/>
  <c r="AK84" i="8"/>
  <c r="AL83" i="8"/>
  <c r="AM83" i="8" s="1"/>
  <c r="AH84" i="8"/>
  <c r="AI83" i="8"/>
  <c r="AJ83" i="8" s="1"/>
  <c r="AC83" i="8"/>
  <c r="AD83" i="8" s="1"/>
  <c r="AB84" i="8"/>
  <c r="AF83" i="8"/>
  <c r="AG83" i="8" s="1"/>
  <c r="AE84" i="8"/>
  <c r="Y65" i="8"/>
  <c r="Z64" i="8"/>
  <c r="AA64" i="8" s="1"/>
  <c r="W64" i="8"/>
  <c r="X64" i="8" s="1"/>
  <c r="V65" i="8"/>
  <c r="T64" i="8"/>
  <c r="U64" i="8" s="1"/>
  <c r="S65" i="8"/>
  <c r="C72" i="20"/>
  <c r="L72" i="19"/>
  <c r="M72" i="19"/>
  <c r="N72" i="19" s="1"/>
  <c r="C73" i="1"/>
  <c r="C73" i="5" s="1"/>
  <c r="C73" i="6" s="1"/>
  <c r="C73" i="7" s="1"/>
  <c r="C73" i="19" s="1"/>
  <c r="P65" i="8"/>
  <c r="Q64" i="8"/>
  <c r="R64" i="8" s="1"/>
  <c r="C70" i="22"/>
  <c r="L70" i="21"/>
  <c r="M70" i="21"/>
  <c r="N70" i="21" s="1"/>
  <c r="C71" i="21"/>
  <c r="M71" i="20"/>
  <c r="N71" i="20" s="1"/>
  <c r="L71" i="20"/>
  <c r="M69" i="22"/>
  <c r="N69" i="22" s="1"/>
  <c r="L69" i="22"/>
  <c r="L62" i="1" l="1"/>
  <c r="M62" i="1"/>
  <c r="N62" i="1" s="1"/>
  <c r="C62" i="5"/>
  <c r="C61" i="6"/>
  <c r="M61" i="5"/>
  <c r="N61" i="5" s="1"/>
  <c r="L61" i="5"/>
  <c r="L57" i="20"/>
  <c r="M57" i="20"/>
  <c r="N57" i="20" s="1"/>
  <c r="C57" i="21"/>
  <c r="C59" i="19"/>
  <c r="M59" i="7"/>
  <c r="N59" i="7" s="1"/>
  <c r="L59" i="7"/>
  <c r="M55" i="22"/>
  <c r="N55" i="22" s="1"/>
  <c r="L55" i="22"/>
  <c r="M58" i="19"/>
  <c r="N58" i="19" s="1"/>
  <c r="L58" i="19"/>
  <c r="C58" i="20"/>
  <c r="C56" i="22"/>
  <c r="M56" i="21"/>
  <c r="N56" i="21" s="1"/>
  <c r="L56" i="21"/>
  <c r="L60" i="6"/>
  <c r="C60" i="7"/>
  <c r="M60" i="6"/>
  <c r="N60" i="6" s="1"/>
  <c r="N60" i="8"/>
  <c r="O60" i="8" s="1"/>
  <c r="M61" i="8"/>
  <c r="AK85" i="8"/>
  <c r="AL84" i="8"/>
  <c r="AM84" i="8" s="1"/>
  <c r="AH85" i="8"/>
  <c r="AI84" i="8"/>
  <c r="AJ84" i="8" s="1"/>
  <c r="AC84" i="8"/>
  <c r="AD84" i="8" s="1"/>
  <c r="AB85" i="8"/>
  <c r="AF84" i="8"/>
  <c r="AG84" i="8" s="1"/>
  <c r="AE85" i="8"/>
  <c r="Y66" i="8"/>
  <c r="Z65" i="8"/>
  <c r="AA65" i="8" s="1"/>
  <c r="V66" i="8"/>
  <c r="W65" i="8"/>
  <c r="X65" i="8" s="1"/>
  <c r="S66" i="8"/>
  <c r="T65" i="8"/>
  <c r="U65" i="8" s="1"/>
  <c r="L70" i="22"/>
  <c r="M70" i="22"/>
  <c r="N70" i="22" s="1"/>
  <c r="C71" i="22"/>
  <c r="L71" i="21"/>
  <c r="M71" i="21"/>
  <c r="N71" i="21" s="1"/>
  <c r="C73" i="20"/>
  <c r="L73" i="19"/>
  <c r="M73" i="19"/>
  <c r="N73" i="19" s="1"/>
  <c r="C63" i="19"/>
  <c r="P66" i="8"/>
  <c r="Q65" i="8"/>
  <c r="R65" i="8" s="1"/>
  <c r="C72" i="21"/>
  <c r="L72" i="20"/>
  <c r="M72" i="20"/>
  <c r="N72" i="20" s="1"/>
  <c r="M62" i="5" l="1"/>
  <c r="N62" i="5" s="1"/>
  <c r="C62" i="6"/>
  <c r="L62" i="5"/>
  <c r="M60" i="7"/>
  <c r="N60" i="7" s="1"/>
  <c r="L60" i="7"/>
  <c r="C60" i="19"/>
  <c r="M56" i="22"/>
  <c r="N56" i="22" s="1"/>
  <c r="L56" i="22"/>
  <c r="M59" i="19"/>
  <c r="N59" i="19" s="1"/>
  <c r="L59" i="19"/>
  <c r="C59" i="20"/>
  <c r="M61" i="6"/>
  <c r="N61" i="6" s="1"/>
  <c r="L61" i="6"/>
  <c r="C61" i="7"/>
  <c r="C58" i="21"/>
  <c r="L58" i="20"/>
  <c r="M58" i="20"/>
  <c r="N58" i="20" s="1"/>
  <c r="M57" i="21"/>
  <c r="N57" i="21" s="1"/>
  <c r="L57" i="21"/>
  <c r="C57" i="22"/>
  <c r="N61" i="8"/>
  <c r="O61" i="8" s="1"/>
  <c r="M62" i="8"/>
  <c r="AL85" i="8"/>
  <c r="AM85" i="8" s="1"/>
  <c r="AK86" i="8"/>
  <c r="AI85" i="8"/>
  <c r="AJ85" i="8" s="1"/>
  <c r="AH86" i="8"/>
  <c r="AC85" i="8"/>
  <c r="AD85" i="8" s="1"/>
  <c r="AB86" i="8"/>
  <c r="AE86" i="8"/>
  <c r="AF85" i="8"/>
  <c r="AG85" i="8" s="1"/>
  <c r="Y67" i="8"/>
  <c r="Z66" i="8"/>
  <c r="AA66" i="8" s="1"/>
  <c r="V67" i="8"/>
  <c r="W66" i="8"/>
  <c r="X66" i="8" s="1"/>
  <c r="T66" i="8"/>
  <c r="U66" i="8" s="1"/>
  <c r="S67" i="8"/>
  <c r="C72" i="22"/>
  <c r="M72" i="21"/>
  <c r="N72" i="21" s="1"/>
  <c r="L72" i="21"/>
  <c r="M63" i="19"/>
  <c r="N63" i="19" s="1"/>
  <c r="L63" i="19"/>
  <c r="M71" i="22"/>
  <c r="N71" i="22" s="1"/>
  <c r="L71" i="22"/>
  <c r="P67" i="8"/>
  <c r="Q66" i="8"/>
  <c r="R66" i="8" s="1"/>
  <c r="C75" i="1"/>
  <c r="C75" i="5" s="1"/>
  <c r="C75" i="6" s="1"/>
  <c r="C75" i="7" s="1"/>
  <c r="C75" i="19" s="1"/>
  <c r="C73" i="21"/>
  <c r="L73" i="20"/>
  <c r="M73" i="20"/>
  <c r="N73" i="20" s="1"/>
  <c r="C63" i="20"/>
  <c r="C58" i="22" l="1"/>
  <c r="M58" i="21"/>
  <c r="N58" i="21" s="1"/>
  <c r="L58" i="21"/>
  <c r="L59" i="20"/>
  <c r="C59" i="21"/>
  <c r="M59" i="20"/>
  <c r="N59" i="20" s="1"/>
  <c r="L57" i="22"/>
  <c r="M57" i="22"/>
  <c r="N57" i="22" s="1"/>
  <c r="C61" i="19"/>
  <c r="M61" i="7"/>
  <c r="N61" i="7" s="1"/>
  <c r="L61" i="7"/>
  <c r="C60" i="20"/>
  <c r="L60" i="19"/>
  <c r="M60" i="19"/>
  <c r="N60" i="19" s="1"/>
  <c r="C62" i="7"/>
  <c r="M62" i="6"/>
  <c r="N62" i="6" s="1"/>
  <c r="L62" i="6"/>
  <c r="N62" i="8"/>
  <c r="O62" i="8" s="1"/>
  <c r="M63" i="8"/>
  <c r="AK87" i="8"/>
  <c r="AL86" i="8"/>
  <c r="AM86" i="8" s="1"/>
  <c r="AI86" i="8"/>
  <c r="AJ86" i="8" s="1"/>
  <c r="AH87" i="8"/>
  <c r="AC86" i="8"/>
  <c r="AD86" i="8" s="1"/>
  <c r="AB87" i="8"/>
  <c r="AF86" i="8"/>
  <c r="AG86" i="8" s="1"/>
  <c r="AE87" i="8"/>
  <c r="Y68" i="8"/>
  <c r="Z67" i="8"/>
  <c r="AA67" i="8" s="1"/>
  <c r="W67" i="8"/>
  <c r="X67" i="8" s="1"/>
  <c r="V68" i="8"/>
  <c r="S68" i="8"/>
  <c r="T67" i="8"/>
  <c r="U67" i="8" s="1"/>
  <c r="C76" i="1"/>
  <c r="C76" i="5" s="1"/>
  <c r="C76" i="6" s="1"/>
  <c r="C76" i="7" s="1"/>
  <c r="C76" i="19" s="1"/>
  <c r="P68" i="8"/>
  <c r="Q67" i="8"/>
  <c r="R67" i="8" s="1"/>
  <c r="M72" i="22"/>
  <c r="N72" i="22" s="1"/>
  <c r="L72" i="22"/>
  <c r="C73" i="22"/>
  <c r="M73" i="21"/>
  <c r="N73" i="21" s="1"/>
  <c r="L73" i="21"/>
  <c r="C63" i="21"/>
  <c r="M63" i="20"/>
  <c r="N63" i="20" s="1"/>
  <c r="L63" i="20"/>
  <c r="C75" i="20"/>
  <c r="M75" i="19"/>
  <c r="N75" i="19" s="1"/>
  <c r="L75" i="19"/>
  <c r="C60" i="21" l="1"/>
  <c r="M60" i="20"/>
  <c r="N60" i="20" s="1"/>
  <c r="L60" i="20"/>
  <c r="C62" i="19"/>
  <c r="M62" i="7"/>
  <c r="N62" i="7" s="1"/>
  <c r="L62" i="7"/>
  <c r="C61" i="20"/>
  <c r="M61" i="19"/>
  <c r="N61" i="19" s="1"/>
  <c r="L61" i="19"/>
  <c r="C59" i="22"/>
  <c r="M59" i="21"/>
  <c r="N59" i="21" s="1"/>
  <c r="L59" i="21"/>
  <c r="M58" i="22"/>
  <c r="N58" i="22" s="1"/>
  <c r="L58" i="22"/>
  <c r="M64" i="8"/>
  <c r="N63" i="8"/>
  <c r="O63" i="8" s="1"/>
  <c r="AL87" i="8"/>
  <c r="AM87" i="8" s="1"/>
  <c r="AK88" i="8"/>
  <c r="AH88" i="8"/>
  <c r="AI87" i="8"/>
  <c r="AJ87" i="8" s="1"/>
  <c r="AB88" i="8"/>
  <c r="AC87" i="8"/>
  <c r="AD87" i="8" s="1"/>
  <c r="AE88" i="8"/>
  <c r="AF87" i="8"/>
  <c r="AG87" i="8" s="1"/>
  <c r="Y69" i="8"/>
  <c r="Z68" i="8"/>
  <c r="AA68" i="8" s="1"/>
  <c r="W68" i="8"/>
  <c r="X68" i="8" s="1"/>
  <c r="V69" i="8"/>
  <c r="T68" i="8"/>
  <c r="U68" i="8" s="1"/>
  <c r="S69" i="8"/>
  <c r="C75" i="21"/>
  <c r="L75" i="20"/>
  <c r="M75" i="20"/>
  <c r="N75" i="20" s="1"/>
  <c r="M63" i="21"/>
  <c r="N63" i="21" s="1"/>
  <c r="L63" i="21"/>
  <c r="C76" i="20"/>
  <c r="L76" i="19"/>
  <c r="M76" i="19"/>
  <c r="N76" i="19" s="1"/>
  <c r="M73" i="22"/>
  <c r="N73" i="22" s="1"/>
  <c r="L73" i="22"/>
  <c r="C63" i="22"/>
  <c r="P69" i="8"/>
  <c r="C77" i="1"/>
  <c r="C77" i="5" s="1"/>
  <c r="C77" i="6" s="1"/>
  <c r="C77" i="7" s="1"/>
  <c r="C77" i="19" s="1"/>
  <c r="Q68" i="8"/>
  <c r="R68" i="8" s="1"/>
  <c r="M62" i="19" l="1"/>
  <c r="N62" i="19" s="1"/>
  <c r="L62" i="19"/>
  <c r="C62" i="20"/>
  <c r="M59" i="22"/>
  <c r="N59" i="22" s="1"/>
  <c r="L59" i="22"/>
  <c r="C61" i="21"/>
  <c r="M61" i="20"/>
  <c r="N61" i="20" s="1"/>
  <c r="L61" i="20"/>
  <c r="C40" i="19"/>
  <c r="C60" i="22"/>
  <c r="M60" i="21"/>
  <c r="N60" i="21" s="1"/>
  <c r="L60" i="21"/>
  <c r="N64" i="8"/>
  <c r="O64" i="8" s="1"/>
  <c r="M65" i="8"/>
  <c r="AK89" i="8"/>
  <c r="AL88" i="8"/>
  <c r="AM88" i="8" s="1"/>
  <c r="AH89" i="8"/>
  <c r="AI88" i="8"/>
  <c r="AJ88" i="8" s="1"/>
  <c r="AC88" i="8"/>
  <c r="AD88" i="8" s="1"/>
  <c r="AB89" i="8"/>
  <c r="AE89" i="8"/>
  <c r="AF88" i="8"/>
  <c r="AG88" i="8" s="1"/>
  <c r="Y70" i="8"/>
  <c r="Z69" i="8"/>
  <c r="AA69" i="8" s="1"/>
  <c r="W69" i="8"/>
  <c r="X69" i="8" s="1"/>
  <c r="V70" i="8"/>
  <c r="S70" i="8"/>
  <c r="T69" i="8"/>
  <c r="U69" i="8" s="1"/>
  <c r="C76" i="21"/>
  <c r="M76" i="20"/>
  <c r="N76" i="20" s="1"/>
  <c r="L76" i="20"/>
  <c r="C77" i="20"/>
  <c r="M77" i="19"/>
  <c r="N77" i="19" s="1"/>
  <c r="L77" i="19"/>
  <c r="Q69" i="8"/>
  <c r="R69" i="8" s="1"/>
  <c r="P70" i="8"/>
  <c r="C78" i="1"/>
  <c r="C78" i="5" s="1"/>
  <c r="C78" i="6" s="1"/>
  <c r="C78" i="7" s="1"/>
  <c r="C78" i="19" s="1"/>
  <c r="C75" i="22"/>
  <c r="M75" i="21"/>
  <c r="N75" i="21" s="1"/>
  <c r="L75" i="21"/>
  <c r="M63" i="22"/>
  <c r="N63" i="22" s="1"/>
  <c r="L63" i="22"/>
  <c r="M60" i="22" l="1"/>
  <c r="N60" i="22" s="1"/>
  <c r="L60" i="22"/>
  <c r="C62" i="21"/>
  <c r="L62" i="20"/>
  <c r="M62" i="20"/>
  <c r="N62" i="20" s="1"/>
  <c r="L40" i="19"/>
  <c r="M40" i="19"/>
  <c r="N40" i="19" s="1"/>
  <c r="C61" i="22"/>
  <c r="M61" i="21"/>
  <c r="N61" i="21" s="1"/>
  <c r="L61" i="21"/>
  <c r="C40" i="20"/>
  <c r="N65" i="8"/>
  <c r="O65" i="8" s="1"/>
  <c r="M66" i="8"/>
  <c r="AL89" i="8"/>
  <c r="AM89" i="8" s="1"/>
  <c r="AK90" i="8"/>
  <c r="AH90" i="8"/>
  <c r="AI89" i="8"/>
  <c r="AJ89" i="8" s="1"/>
  <c r="AB90" i="8"/>
  <c r="AC89" i="8"/>
  <c r="AD89" i="8" s="1"/>
  <c r="AF89" i="8"/>
  <c r="AG89" i="8" s="1"/>
  <c r="AE90" i="8"/>
  <c r="Y71" i="8"/>
  <c r="Z70" i="8"/>
  <c r="AA70" i="8" s="1"/>
  <c r="V71" i="8"/>
  <c r="W70" i="8"/>
  <c r="X70" i="8" s="1"/>
  <c r="S71" i="8"/>
  <c r="T70" i="8"/>
  <c r="U70" i="8" s="1"/>
  <c r="C78" i="20"/>
  <c r="M78" i="19"/>
  <c r="N78" i="19" s="1"/>
  <c r="L78" i="19"/>
  <c r="C79" i="1"/>
  <c r="C79" i="5" s="1"/>
  <c r="C79" i="6" s="1"/>
  <c r="C79" i="7" s="1"/>
  <c r="C79" i="19" s="1"/>
  <c r="Q70" i="8"/>
  <c r="R70" i="8" s="1"/>
  <c r="P71" i="8"/>
  <c r="C77" i="21"/>
  <c r="M77" i="20"/>
  <c r="N77" i="20" s="1"/>
  <c r="L77" i="20"/>
  <c r="C76" i="22"/>
  <c r="L76" i="21"/>
  <c r="M76" i="21"/>
  <c r="N76" i="21" s="1"/>
  <c r="M75" i="22"/>
  <c r="N75" i="22" s="1"/>
  <c r="L75" i="22"/>
  <c r="M61" i="22" l="1"/>
  <c r="N61" i="22" s="1"/>
  <c r="L61" i="22"/>
  <c r="L40" i="20"/>
  <c r="M40" i="20"/>
  <c r="N40" i="20" s="1"/>
  <c r="C62" i="22"/>
  <c r="C40" i="22" s="1"/>
  <c r="M62" i="21"/>
  <c r="N62" i="21" s="1"/>
  <c r="L62" i="21"/>
  <c r="C40" i="21"/>
  <c r="M67" i="8"/>
  <c r="N66" i="8"/>
  <c r="O66" i="8" s="1"/>
  <c r="AK91" i="8"/>
  <c r="AL90" i="8"/>
  <c r="AM90" i="8" s="1"/>
  <c r="AH91" i="8"/>
  <c r="AI90" i="8"/>
  <c r="AJ90" i="8" s="1"/>
  <c r="AB91" i="8"/>
  <c r="AC90" i="8"/>
  <c r="AD90" i="8" s="1"/>
  <c r="AF90" i="8"/>
  <c r="AG90" i="8" s="1"/>
  <c r="AE91" i="8"/>
  <c r="Z71" i="8"/>
  <c r="AA71" i="8" s="1"/>
  <c r="Y72" i="8"/>
  <c r="W71" i="8"/>
  <c r="X71" i="8" s="1"/>
  <c r="V72" i="8"/>
  <c r="S72" i="8"/>
  <c r="T71" i="8"/>
  <c r="U71" i="8" s="1"/>
  <c r="M76" i="22"/>
  <c r="N76" i="22" s="1"/>
  <c r="L76" i="22"/>
  <c r="C77" i="22"/>
  <c r="M77" i="21"/>
  <c r="N77" i="21" s="1"/>
  <c r="L77" i="21"/>
  <c r="P72" i="8"/>
  <c r="Q71" i="8"/>
  <c r="R71" i="8" s="1"/>
  <c r="C80" i="1"/>
  <c r="C80" i="5" s="1"/>
  <c r="C80" i="6" s="1"/>
  <c r="C80" i="7" s="1"/>
  <c r="C80" i="19" s="1"/>
  <c r="C79" i="20"/>
  <c r="L79" i="19"/>
  <c r="M79" i="19"/>
  <c r="N79" i="19" s="1"/>
  <c r="C78" i="21"/>
  <c r="L78" i="20"/>
  <c r="M78" i="20"/>
  <c r="N78" i="20" s="1"/>
  <c r="L40" i="22" l="1"/>
  <c r="M40" i="22"/>
  <c r="N40" i="22" s="1"/>
  <c r="M62" i="22"/>
  <c r="N62" i="22" s="1"/>
  <c r="L62" i="22"/>
  <c r="M40" i="21"/>
  <c r="N40" i="21" s="1"/>
  <c r="L40" i="21"/>
  <c r="N67" i="8"/>
  <c r="O67" i="8" s="1"/>
  <c r="M68" i="8"/>
  <c r="AL91" i="8"/>
  <c r="AM91" i="8" s="1"/>
  <c r="AK92" i="8"/>
  <c r="AH92" i="8"/>
  <c r="AI91" i="8"/>
  <c r="AJ91" i="8" s="1"/>
  <c r="AC91" i="8"/>
  <c r="AD91" i="8" s="1"/>
  <c r="AB92" i="8"/>
  <c r="AE92" i="8"/>
  <c r="AF91" i="8"/>
  <c r="AG91" i="8" s="1"/>
  <c r="Z72" i="8"/>
  <c r="AA72" i="8" s="1"/>
  <c r="Y73" i="8"/>
  <c r="V73" i="8"/>
  <c r="W72" i="8"/>
  <c r="X72" i="8" s="1"/>
  <c r="T72" i="8"/>
  <c r="U72" i="8" s="1"/>
  <c r="S73" i="8"/>
  <c r="C81" i="1"/>
  <c r="C81" i="5" s="1"/>
  <c r="C81" i="6" s="1"/>
  <c r="C81" i="7" s="1"/>
  <c r="C81" i="19" s="1"/>
  <c r="P73" i="8"/>
  <c r="Q72" i="8"/>
  <c r="R72" i="8" s="1"/>
  <c r="M77" i="22"/>
  <c r="N77" i="22" s="1"/>
  <c r="L77" i="22"/>
  <c r="C79" i="21"/>
  <c r="M79" i="20"/>
  <c r="N79" i="20" s="1"/>
  <c r="L79" i="20"/>
  <c r="C78" i="22"/>
  <c r="M78" i="21"/>
  <c r="N78" i="21" s="1"/>
  <c r="L78" i="21"/>
  <c r="C80" i="20"/>
  <c r="M80" i="19"/>
  <c r="N80" i="19" s="1"/>
  <c r="L80" i="19"/>
  <c r="M69" i="8" l="1"/>
  <c r="N68" i="8"/>
  <c r="O68" i="8" s="1"/>
  <c r="AL92" i="8"/>
  <c r="AM92" i="8" s="1"/>
  <c r="AK93" i="8"/>
  <c r="AI92" i="8"/>
  <c r="AJ92" i="8" s="1"/>
  <c r="AH93" i="8"/>
  <c r="AC92" i="8"/>
  <c r="AD92" i="8" s="1"/>
  <c r="AB93" i="8"/>
  <c r="AF92" i="8"/>
  <c r="AG92" i="8" s="1"/>
  <c r="AE93" i="8"/>
  <c r="Y74" i="8"/>
  <c r="Z73" i="8"/>
  <c r="AA73" i="8" s="1"/>
  <c r="V74" i="8"/>
  <c r="W73" i="8"/>
  <c r="X73" i="8" s="1"/>
  <c r="S74" i="8"/>
  <c r="T73" i="8"/>
  <c r="U73" i="8" s="1"/>
  <c r="M78" i="22"/>
  <c r="N78" i="22" s="1"/>
  <c r="L78" i="22"/>
  <c r="C79" i="22"/>
  <c r="M79" i="21"/>
  <c r="N79" i="21" s="1"/>
  <c r="L79" i="21"/>
  <c r="C80" i="21"/>
  <c r="L80" i="20"/>
  <c r="M80" i="20"/>
  <c r="N80" i="20" s="1"/>
  <c r="C82" i="1"/>
  <c r="C82" i="5" s="1"/>
  <c r="C82" i="6" s="1"/>
  <c r="C82" i="7" s="1"/>
  <c r="C82" i="19" s="1"/>
  <c r="P74" i="8"/>
  <c r="Q73" i="8"/>
  <c r="R73" i="8" s="1"/>
  <c r="C81" i="20"/>
  <c r="M81" i="19"/>
  <c r="N81" i="19" s="1"/>
  <c r="L81" i="19"/>
  <c r="N69" i="8" l="1"/>
  <c r="O69" i="8" s="1"/>
  <c r="M70" i="8"/>
  <c r="AL93" i="8"/>
  <c r="AM93" i="8" s="1"/>
  <c r="AK94" i="8"/>
  <c r="AH94" i="8"/>
  <c r="AI93" i="8"/>
  <c r="AJ93" i="8" s="1"/>
  <c r="AC93" i="8"/>
  <c r="AD93" i="8" s="1"/>
  <c r="AB94" i="8"/>
  <c r="AF93" i="8"/>
  <c r="AG93" i="8" s="1"/>
  <c r="AE94" i="8"/>
  <c r="Y75" i="8"/>
  <c r="Z74" i="8"/>
  <c r="AA74" i="8" s="1"/>
  <c r="W74" i="8"/>
  <c r="X74" i="8" s="1"/>
  <c r="V75" i="8"/>
  <c r="S75" i="8"/>
  <c r="T74" i="8"/>
  <c r="U74" i="8" s="1"/>
  <c r="Q74" i="8"/>
  <c r="R74" i="8" s="1"/>
  <c r="P75" i="8"/>
  <c r="C83" i="1"/>
  <c r="C83" i="5" s="1"/>
  <c r="C83" i="6" s="1"/>
  <c r="C83" i="7" s="1"/>
  <c r="C83" i="19" s="1"/>
  <c r="C82" i="20"/>
  <c r="L82" i="19"/>
  <c r="M82" i="19"/>
  <c r="N82" i="19" s="1"/>
  <c r="L79" i="22"/>
  <c r="M79" i="22"/>
  <c r="N79" i="22" s="1"/>
  <c r="C81" i="21"/>
  <c r="M81" i="20"/>
  <c r="N81" i="20" s="1"/>
  <c r="L81" i="20"/>
  <c r="C80" i="22"/>
  <c r="M80" i="21"/>
  <c r="N80" i="21" s="1"/>
  <c r="L80" i="21"/>
  <c r="N70" i="8" l="1"/>
  <c r="O70" i="8" s="1"/>
  <c r="M71" i="8"/>
  <c r="AL94" i="8"/>
  <c r="AM94" i="8" s="1"/>
  <c r="AK95" i="8"/>
  <c r="AH95" i="8"/>
  <c r="AI94" i="8"/>
  <c r="AJ94" i="8" s="1"/>
  <c r="AB95" i="8"/>
  <c r="AC94" i="8"/>
  <c r="AD94" i="8" s="1"/>
  <c r="AE95" i="8"/>
  <c r="AF94" i="8"/>
  <c r="AG94" i="8" s="1"/>
  <c r="Z75" i="8"/>
  <c r="AA75" i="8" s="1"/>
  <c r="Y76" i="8"/>
  <c r="V76" i="8"/>
  <c r="W75" i="8"/>
  <c r="X75" i="8" s="1"/>
  <c r="S76" i="8"/>
  <c r="T75" i="8"/>
  <c r="U75" i="8" s="1"/>
  <c r="M80" i="22"/>
  <c r="N80" i="22" s="1"/>
  <c r="L80" i="22"/>
  <c r="C82" i="21"/>
  <c r="L82" i="20"/>
  <c r="M82" i="20"/>
  <c r="N82" i="20" s="1"/>
  <c r="C83" i="20"/>
  <c r="L83" i="19"/>
  <c r="M83" i="19"/>
  <c r="N83" i="19" s="1"/>
  <c r="C81" i="22"/>
  <c r="M81" i="21"/>
  <c r="N81" i="21" s="1"/>
  <c r="L81" i="21"/>
  <c r="C84" i="1"/>
  <c r="C84" i="5" s="1"/>
  <c r="C84" i="6" s="1"/>
  <c r="C84" i="7" s="1"/>
  <c r="C84" i="19" s="1"/>
  <c r="P76" i="8"/>
  <c r="Q75" i="8"/>
  <c r="R75" i="8" s="1"/>
  <c r="M72" i="8" l="1"/>
  <c r="N71" i="8"/>
  <c r="O71" i="8" s="1"/>
  <c r="AL95" i="8"/>
  <c r="AM95" i="8" s="1"/>
  <c r="AK96" i="8"/>
  <c r="AH96" i="8"/>
  <c r="AI95" i="8"/>
  <c r="AJ95" i="8" s="1"/>
  <c r="AC95" i="8"/>
  <c r="AD95" i="8" s="1"/>
  <c r="AB96" i="8"/>
  <c r="AF95" i="8"/>
  <c r="AG95" i="8" s="1"/>
  <c r="AE96" i="8"/>
  <c r="Z76" i="8"/>
  <c r="AA76" i="8" s="1"/>
  <c r="Y77" i="8"/>
  <c r="W76" i="8"/>
  <c r="X76" i="8" s="1"/>
  <c r="V77" i="8"/>
  <c r="T76" i="8"/>
  <c r="U76" i="8" s="1"/>
  <c r="S77" i="8"/>
  <c r="C82" i="22"/>
  <c r="L82" i="21"/>
  <c r="M82" i="21"/>
  <c r="N82" i="21" s="1"/>
  <c r="C83" i="21"/>
  <c r="M83" i="20"/>
  <c r="N83" i="20" s="1"/>
  <c r="L83" i="20"/>
  <c r="P77" i="8"/>
  <c r="Q76" i="8"/>
  <c r="R76" i="8" s="1"/>
  <c r="M81" i="22"/>
  <c r="N81" i="22" s="1"/>
  <c r="L81" i="22"/>
  <c r="C84" i="20"/>
  <c r="L84" i="19"/>
  <c r="M84" i="19"/>
  <c r="N84" i="19" s="1"/>
  <c r="C74" i="19"/>
  <c r="N72" i="8" l="1"/>
  <c r="O72" i="8" s="1"/>
  <c r="M73" i="8"/>
  <c r="AL96" i="8"/>
  <c r="AM96" i="8" s="1"/>
  <c r="AK97" i="8"/>
  <c r="AH97" i="8"/>
  <c r="AI96" i="8"/>
  <c r="AJ96" i="8" s="1"/>
  <c r="AC96" i="8"/>
  <c r="AD96" i="8" s="1"/>
  <c r="AB97" i="8"/>
  <c r="AF96" i="8"/>
  <c r="AG96" i="8" s="1"/>
  <c r="AE97" i="8"/>
  <c r="Y78" i="8"/>
  <c r="Z77" i="8"/>
  <c r="AA77" i="8" s="1"/>
  <c r="W77" i="8"/>
  <c r="X77" i="8" s="1"/>
  <c r="V78" i="8"/>
  <c r="S78" i="8"/>
  <c r="T77" i="8"/>
  <c r="U77" i="8" s="1"/>
  <c r="C84" i="21"/>
  <c r="M84" i="20"/>
  <c r="N84" i="20" s="1"/>
  <c r="L84" i="20"/>
  <c r="C74" i="20"/>
  <c r="Q77" i="8"/>
  <c r="R77" i="8" s="1"/>
  <c r="P78" i="8"/>
  <c r="C86" i="1"/>
  <c r="C86" i="5" s="1"/>
  <c r="C86" i="6" s="1"/>
  <c r="C86" i="7" s="1"/>
  <c r="C86" i="19" s="1"/>
  <c r="M74" i="19"/>
  <c r="N74" i="19" s="1"/>
  <c r="L74" i="19"/>
  <c r="C83" i="22"/>
  <c r="M83" i="21"/>
  <c r="N83" i="21" s="1"/>
  <c r="L83" i="21"/>
  <c r="L82" i="22"/>
  <c r="M82" i="22"/>
  <c r="N82" i="22" s="1"/>
  <c r="N73" i="8" l="1"/>
  <c r="O73" i="8" s="1"/>
  <c r="M74" i="8"/>
  <c r="AK98" i="8"/>
  <c r="AL97" i="8"/>
  <c r="AM97" i="8" s="1"/>
  <c r="AI97" i="8"/>
  <c r="AJ97" i="8" s="1"/>
  <c r="AH98" i="8"/>
  <c r="AC97" i="8"/>
  <c r="AD97" i="8" s="1"/>
  <c r="AB98" i="8"/>
  <c r="AE98" i="8"/>
  <c r="AF97" i="8"/>
  <c r="AG97" i="8" s="1"/>
  <c r="Z78" i="8"/>
  <c r="AA78" i="8" s="1"/>
  <c r="Y79" i="8"/>
  <c r="V79" i="8"/>
  <c r="W78" i="8"/>
  <c r="X78" i="8" s="1"/>
  <c r="T78" i="8"/>
  <c r="U78" i="8" s="1"/>
  <c r="S79" i="8"/>
  <c r="L74" i="20"/>
  <c r="M74" i="20"/>
  <c r="N74" i="20" s="1"/>
  <c r="C86" i="20"/>
  <c r="L86" i="19"/>
  <c r="M86" i="19"/>
  <c r="N86" i="19" s="1"/>
  <c r="M83" i="22"/>
  <c r="N83" i="22" s="1"/>
  <c r="L83" i="22"/>
  <c r="Q78" i="8"/>
  <c r="R78" i="8" s="1"/>
  <c r="P79" i="8"/>
  <c r="C87" i="1"/>
  <c r="C87" i="5" s="1"/>
  <c r="C87" i="6" s="1"/>
  <c r="C87" i="7" s="1"/>
  <c r="C87" i="19" s="1"/>
  <c r="C84" i="22"/>
  <c r="L84" i="21"/>
  <c r="M84" i="21"/>
  <c r="N84" i="21" s="1"/>
  <c r="C74" i="21"/>
  <c r="M75" i="8" l="1"/>
  <c r="N74" i="8"/>
  <c r="O74" i="8" s="1"/>
  <c r="AK99" i="8"/>
  <c r="AL98" i="8"/>
  <c r="AM98" i="8" s="1"/>
  <c r="AI98" i="8"/>
  <c r="AJ98" i="8" s="1"/>
  <c r="AH99" i="8"/>
  <c r="AB99" i="8"/>
  <c r="AC98" i="8"/>
  <c r="AD98" i="8" s="1"/>
  <c r="AF98" i="8"/>
  <c r="AG98" i="8" s="1"/>
  <c r="AE99" i="8"/>
  <c r="Y80" i="8"/>
  <c r="Z79" i="8"/>
  <c r="AA79" i="8" s="1"/>
  <c r="V80" i="8"/>
  <c r="W79" i="8"/>
  <c r="X79" i="8" s="1"/>
  <c r="T79" i="8"/>
  <c r="U79" i="8" s="1"/>
  <c r="S80" i="8"/>
  <c r="L74" i="21"/>
  <c r="M74" i="21"/>
  <c r="N74" i="21" s="1"/>
  <c r="C86" i="21"/>
  <c r="M86" i="20"/>
  <c r="N86" i="20" s="1"/>
  <c r="L86" i="20"/>
  <c r="C87" i="20"/>
  <c r="M87" i="19"/>
  <c r="N87" i="19" s="1"/>
  <c r="L87" i="19"/>
  <c r="Q79" i="8"/>
  <c r="R79" i="8" s="1"/>
  <c r="C88" i="1"/>
  <c r="C88" i="5" s="1"/>
  <c r="C88" i="6" s="1"/>
  <c r="C88" i="7" s="1"/>
  <c r="C88" i="19" s="1"/>
  <c r="P80" i="8"/>
  <c r="M84" i="22"/>
  <c r="N84" i="22" s="1"/>
  <c r="L84" i="22"/>
  <c r="C74" i="22"/>
  <c r="N75" i="8" l="1"/>
  <c r="O75" i="8" s="1"/>
  <c r="M76" i="8"/>
  <c r="AL99" i="8"/>
  <c r="AM99" i="8" s="1"/>
  <c r="AK100" i="8"/>
  <c r="AI99" i="8"/>
  <c r="AJ99" i="8" s="1"/>
  <c r="AH100" i="8"/>
  <c r="AC99" i="8"/>
  <c r="AD99" i="8" s="1"/>
  <c r="AB100" i="8"/>
  <c r="AF99" i="8"/>
  <c r="AG99" i="8" s="1"/>
  <c r="AE100" i="8"/>
  <c r="Y81" i="8"/>
  <c r="Z80" i="8"/>
  <c r="AA80" i="8" s="1"/>
  <c r="V81" i="8"/>
  <c r="W80" i="8"/>
  <c r="X80" i="8" s="1"/>
  <c r="S81" i="8"/>
  <c r="T80" i="8"/>
  <c r="U80" i="8" s="1"/>
  <c r="Q80" i="8"/>
  <c r="R80" i="8" s="1"/>
  <c r="C89" i="1"/>
  <c r="C89" i="5" s="1"/>
  <c r="C89" i="6" s="1"/>
  <c r="C89" i="7" s="1"/>
  <c r="C89" i="19" s="1"/>
  <c r="P81" i="8"/>
  <c r="C88" i="20"/>
  <c r="M88" i="19"/>
  <c r="N88" i="19" s="1"/>
  <c r="L88" i="19"/>
  <c r="C87" i="21"/>
  <c r="M87" i="20"/>
  <c r="N87" i="20" s="1"/>
  <c r="L87" i="20"/>
  <c r="C86" i="22"/>
  <c r="M86" i="21"/>
  <c r="N86" i="21" s="1"/>
  <c r="L86" i="21"/>
  <c r="L74" i="22"/>
  <c r="M74" i="22"/>
  <c r="N74" i="22" s="1"/>
  <c r="N76" i="8" l="1"/>
  <c r="O76" i="8" s="1"/>
  <c r="M77" i="8"/>
  <c r="AL100" i="8"/>
  <c r="AM100" i="8" s="1"/>
  <c r="AK101" i="8"/>
  <c r="AH101" i="8"/>
  <c r="AI100" i="8"/>
  <c r="AJ100" i="8" s="1"/>
  <c r="AC100" i="8"/>
  <c r="AD100" i="8" s="1"/>
  <c r="AB101" i="8"/>
  <c r="AE101" i="8"/>
  <c r="AF100" i="8"/>
  <c r="AG100" i="8" s="1"/>
  <c r="Y82" i="8"/>
  <c r="Z81" i="8"/>
  <c r="AA81" i="8" s="1"/>
  <c r="V82" i="8"/>
  <c r="W81" i="8"/>
  <c r="X81" i="8" s="1"/>
  <c r="T81" i="8"/>
  <c r="U81" i="8" s="1"/>
  <c r="S82" i="8"/>
  <c r="C87" i="22"/>
  <c r="L87" i="21"/>
  <c r="M87" i="21"/>
  <c r="N87" i="21" s="1"/>
  <c r="C90" i="1"/>
  <c r="C90" i="5" s="1"/>
  <c r="C90" i="6" s="1"/>
  <c r="C90" i="7" s="1"/>
  <c r="C90" i="19" s="1"/>
  <c r="P82" i="8"/>
  <c r="Q81" i="8"/>
  <c r="R81" i="8" s="1"/>
  <c r="L86" i="22"/>
  <c r="M86" i="22"/>
  <c r="N86" i="22" s="1"/>
  <c r="C89" i="20"/>
  <c r="L89" i="19"/>
  <c r="M89" i="19"/>
  <c r="N89" i="19" s="1"/>
  <c r="C88" i="21"/>
  <c r="M88" i="20"/>
  <c r="N88" i="20" s="1"/>
  <c r="L88" i="20"/>
  <c r="M78" i="8" l="1"/>
  <c r="N77" i="8"/>
  <c r="O77" i="8" s="1"/>
  <c r="AL101" i="8"/>
  <c r="AM101" i="8" s="1"/>
  <c r="AK102" i="8"/>
  <c r="AI101" i="8"/>
  <c r="AJ101" i="8" s="1"/>
  <c r="AH102" i="8"/>
  <c r="AC101" i="8"/>
  <c r="AD101" i="8" s="1"/>
  <c r="AB102" i="8"/>
  <c r="AE102" i="8"/>
  <c r="AF101" i="8"/>
  <c r="AG101" i="8" s="1"/>
  <c r="Y83" i="8"/>
  <c r="Z82" i="8"/>
  <c r="AA82" i="8" s="1"/>
  <c r="V83" i="8"/>
  <c r="W82" i="8"/>
  <c r="X82" i="8" s="1"/>
  <c r="S83" i="8"/>
  <c r="T82" i="8"/>
  <c r="U82" i="8" s="1"/>
  <c r="C88" i="22"/>
  <c r="L88" i="21"/>
  <c r="M88" i="21"/>
  <c r="N88" i="21" s="1"/>
  <c r="C90" i="20"/>
  <c r="L90" i="19"/>
  <c r="M90" i="19"/>
  <c r="N90" i="19" s="1"/>
  <c r="C89" i="21"/>
  <c r="L89" i="20"/>
  <c r="M89" i="20"/>
  <c r="N89" i="20" s="1"/>
  <c r="C91" i="1"/>
  <c r="C91" i="5" s="1"/>
  <c r="C91" i="6" s="1"/>
  <c r="C91" i="7" s="1"/>
  <c r="C91" i="19" s="1"/>
  <c r="Q82" i="8"/>
  <c r="R82" i="8" s="1"/>
  <c r="P83" i="8"/>
  <c r="L87" i="22"/>
  <c r="M87" i="22"/>
  <c r="N87" i="22" s="1"/>
  <c r="M79" i="8" l="1"/>
  <c r="N78" i="8"/>
  <c r="O78" i="8" s="1"/>
  <c r="AK103" i="8"/>
  <c r="AL102" i="8"/>
  <c r="AM102" i="8" s="1"/>
  <c r="AH103" i="8"/>
  <c r="AI102" i="8"/>
  <c r="AJ102" i="8" s="1"/>
  <c r="AB103" i="8"/>
  <c r="AC102" i="8"/>
  <c r="AD102" i="8" s="1"/>
  <c r="AE103" i="8"/>
  <c r="AF102" i="8"/>
  <c r="AG102" i="8" s="1"/>
  <c r="Z83" i="8"/>
  <c r="AA83" i="8" s="1"/>
  <c r="Y84" i="8"/>
  <c r="V84" i="8"/>
  <c r="W83" i="8"/>
  <c r="X83" i="8" s="1"/>
  <c r="T83" i="8"/>
  <c r="U83" i="8" s="1"/>
  <c r="S84" i="8"/>
  <c r="C89" i="22"/>
  <c r="M89" i="21"/>
  <c r="N89" i="21" s="1"/>
  <c r="L89" i="21"/>
  <c r="C90" i="21"/>
  <c r="L90" i="20"/>
  <c r="M90" i="20"/>
  <c r="N90" i="20" s="1"/>
  <c r="C92" i="1"/>
  <c r="C92" i="5" s="1"/>
  <c r="C92" i="6" s="1"/>
  <c r="C92" i="7" s="1"/>
  <c r="C92" i="19" s="1"/>
  <c r="Q83" i="8"/>
  <c r="R83" i="8" s="1"/>
  <c r="P84" i="8"/>
  <c r="C91" i="20"/>
  <c r="M91" i="19"/>
  <c r="N91" i="19" s="1"/>
  <c r="L91" i="19"/>
  <c r="L88" i="22"/>
  <c r="M88" i="22"/>
  <c r="N88" i="22" s="1"/>
  <c r="N79" i="8" l="1"/>
  <c r="O79" i="8" s="1"/>
  <c r="M80" i="8"/>
  <c r="AL103" i="8"/>
  <c r="AM103" i="8" s="1"/>
  <c r="AK104" i="8"/>
  <c r="AH104" i="8"/>
  <c r="AI103" i="8"/>
  <c r="AJ103" i="8" s="1"/>
  <c r="AC103" i="8"/>
  <c r="AD103" i="8" s="1"/>
  <c r="AB104" i="8"/>
  <c r="AF103" i="8"/>
  <c r="AG103" i="8" s="1"/>
  <c r="AE104" i="8"/>
  <c r="Z84" i="8"/>
  <c r="AA84" i="8" s="1"/>
  <c r="Y85" i="8"/>
  <c r="W84" i="8"/>
  <c r="X84" i="8" s="1"/>
  <c r="V85" i="8"/>
  <c r="T84" i="8"/>
  <c r="U84" i="8" s="1"/>
  <c r="S85" i="8"/>
  <c r="C92" i="20"/>
  <c r="L92" i="19"/>
  <c r="M92" i="19"/>
  <c r="N92" i="19" s="1"/>
  <c r="C91" i="21"/>
  <c r="L91" i="20"/>
  <c r="M91" i="20"/>
  <c r="N91" i="20" s="1"/>
  <c r="C90" i="22"/>
  <c r="L90" i="21"/>
  <c r="M90" i="21"/>
  <c r="N90" i="21" s="1"/>
  <c r="P85" i="8"/>
  <c r="Q84" i="8"/>
  <c r="R84" i="8" s="1"/>
  <c r="C93" i="1"/>
  <c r="C93" i="5" s="1"/>
  <c r="C93" i="6" s="1"/>
  <c r="C93" i="7" s="1"/>
  <c r="C93" i="19" s="1"/>
  <c r="L89" i="22"/>
  <c r="M89" i="22"/>
  <c r="N89" i="22" s="1"/>
  <c r="M81" i="8" l="1"/>
  <c r="N80" i="8"/>
  <c r="O80" i="8" s="1"/>
  <c r="AK105" i="8"/>
  <c r="AL104" i="8"/>
  <c r="AM104" i="8" s="1"/>
  <c r="AI104" i="8"/>
  <c r="AJ104" i="8" s="1"/>
  <c r="AH105" i="8"/>
  <c r="AC104" i="8"/>
  <c r="AD104" i="8" s="1"/>
  <c r="AB105" i="8"/>
  <c r="AF104" i="8"/>
  <c r="AG104" i="8" s="1"/>
  <c r="AE105" i="8"/>
  <c r="Z85" i="8"/>
  <c r="AA85" i="8" s="1"/>
  <c r="Y86" i="8"/>
  <c r="V86" i="8"/>
  <c r="W85" i="8"/>
  <c r="X85" i="8" s="1"/>
  <c r="T85" i="8"/>
  <c r="U85" i="8" s="1"/>
  <c r="S86" i="8"/>
  <c r="C93" i="20"/>
  <c r="M93" i="19"/>
  <c r="N93" i="19" s="1"/>
  <c r="L93" i="19"/>
  <c r="L90" i="22"/>
  <c r="M90" i="22"/>
  <c r="N90" i="22" s="1"/>
  <c r="C91" i="22"/>
  <c r="L91" i="21"/>
  <c r="M91" i="21"/>
  <c r="N91" i="21" s="1"/>
  <c r="C92" i="21"/>
  <c r="M92" i="20"/>
  <c r="N92" i="20" s="1"/>
  <c r="L92" i="20"/>
  <c r="P86" i="8"/>
  <c r="Q85" i="8"/>
  <c r="R85" i="8" s="1"/>
  <c r="C94" i="1"/>
  <c r="C94" i="5" s="1"/>
  <c r="C94" i="6" s="1"/>
  <c r="C94" i="7" s="1"/>
  <c r="C94" i="19" s="1"/>
  <c r="M82" i="8" l="1"/>
  <c r="N81" i="8"/>
  <c r="O81" i="8" s="1"/>
  <c r="AL105" i="8"/>
  <c r="AM105" i="8" s="1"/>
  <c r="AK106" i="8"/>
  <c r="AI105" i="8"/>
  <c r="AJ105" i="8" s="1"/>
  <c r="AH106" i="8"/>
  <c r="AC105" i="8"/>
  <c r="AD105" i="8" s="1"/>
  <c r="AB106" i="8"/>
  <c r="AE106" i="8"/>
  <c r="AF105" i="8"/>
  <c r="AG105" i="8" s="1"/>
  <c r="Z86" i="8"/>
  <c r="AA86" i="8" s="1"/>
  <c r="Y87" i="8"/>
  <c r="V87" i="8"/>
  <c r="W86" i="8"/>
  <c r="X86" i="8" s="1"/>
  <c r="S87" i="8"/>
  <c r="T86" i="8"/>
  <c r="U86" i="8" s="1"/>
  <c r="C95" i="1"/>
  <c r="C95" i="5" s="1"/>
  <c r="C95" i="6" s="1"/>
  <c r="C95" i="7" s="1"/>
  <c r="C95" i="19" s="1"/>
  <c r="Q86" i="8"/>
  <c r="R86" i="8" s="1"/>
  <c r="P87" i="8"/>
  <c r="C93" i="21"/>
  <c r="M93" i="20"/>
  <c r="N93" i="20" s="1"/>
  <c r="L93" i="20"/>
  <c r="C94" i="20"/>
  <c r="M94" i="19"/>
  <c r="N94" i="19" s="1"/>
  <c r="L94" i="19"/>
  <c r="M91" i="22"/>
  <c r="N91" i="22" s="1"/>
  <c r="L91" i="22"/>
  <c r="C92" i="22"/>
  <c r="L92" i="21"/>
  <c r="M92" i="21"/>
  <c r="N92" i="21" s="1"/>
  <c r="N82" i="8" l="1"/>
  <c r="O82" i="8" s="1"/>
  <c r="M83" i="8"/>
  <c r="AK107" i="8"/>
  <c r="AL106" i="8"/>
  <c r="AM106" i="8" s="1"/>
  <c r="AI106" i="8"/>
  <c r="AJ106" i="8" s="1"/>
  <c r="AH107" i="8"/>
  <c r="AC106" i="8"/>
  <c r="AD106" i="8" s="1"/>
  <c r="AB107" i="8"/>
  <c r="AE107" i="8"/>
  <c r="AF106" i="8"/>
  <c r="AG106" i="8" s="1"/>
  <c r="Z87" i="8"/>
  <c r="AA87" i="8" s="1"/>
  <c r="Y88" i="8"/>
  <c r="V88" i="8"/>
  <c r="W87" i="8"/>
  <c r="X87" i="8" s="1"/>
  <c r="S88" i="8"/>
  <c r="T87" i="8"/>
  <c r="U87" i="8" s="1"/>
  <c r="C93" i="22"/>
  <c r="M93" i="21"/>
  <c r="N93" i="21" s="1"/>
  <c r="L93" i="21"/>
  <c r="C95" i="20"/>
  <c r="L95" i="19"/>
  <c r="M95" i="19"/>
  <c r="N95" i="19" s="1"/>
  <c r="C85" i="19"/>
  <c r="L92" i="22"/>
  <c r="M92" i="22"/>
  <c r="N92" i="22" s="1"/>
  <c r="C94" i="21"/>
  <c r="M94" i="20"/>
  <c r="N94" i="20" s="1"/>
  <c r="L94" i="20"/>
  <c r="Q87" i="8"/>
  <c r="R87" i="8" s="1"/>
  <c r="P88" i="8"/>
  <c r="M84" i="8" l="1"/>
  <c r="N83" i="8"/>
  <c r="O83" i="8" s="1"/>
  <c r="AL107" i="8"/>
  <c r="AM107" i="8" s="1"/>
  <c r="AK108" i="8"/>
  <c r="AI107" i="8"/>
  <c r="AJ107" i="8" s="1"/>
  <c r="AH108" i="8"/>
  <c r="AC107" i="8"/>
  <c r="AD107" i="8" s="1"/>
  <c r="AB108" i="8"/>
  <c r="AF107" i="8"/>
  <c r="AG107" i="8" s="1"/>
  <c r="AE108" i="8"/>
  <c r="Z88" i="8"/>
  <c r="AA88" i="8" s="1"/>
  <c r="Y89" i="8"/>
  <c r="V89" i="8"/>
  <c r="W88" i="8"/>
  <c r="X88" i="8" s="1"/>
  <c r="T88" i="8"/>
  <c r="U88" i="8" s="1"/>
  <c r="S89" i="8"/>
  <c r="C95" i="21"/>
  <c r="L95" i="20"/>
  <c r="M95" i="20"/>
  <c r="N95" i="20" s="1"/>
  <c r="C85" i="20"/>
  <c r="P89" i="8"/>
  <c r="Q88" i="8"/>
  <c r="R88" i="8" s="1"/>
  <c r="C97" i="1"/>
  <c r="C97" i="5" s="1"/>
  <c r="C97" i="6" s="1"/>
  <c r="C97" i="7" s="1"/>
  <c r="C97" i="19" s="1"/>
  <c r="C94" i="22"/>
  <c r="L94" i="21"/>
  <c r="M94" i="21"/>
  <c r="N94" i="21" s="1"/>
  <c r="M85" i="19"/>
  <c r="N85" i="19" s="1"/>
  <c r="L85" i="19"/>
  <c r="M93" i="22"/>
  <c r="N93" i="22" s="1"/>
  <c r="L93" i="22"/>
  <c r="M85" i="8" l="1"/>
  <c r="N84" i="8"/>
  <c r="O84" i="8" s="1"/>
  <c r="AK109" i="8"/>
  <c r="AL108" i="8"/>
  <c r="AM108" i="8" s="1"/>
  <c r="AI108" i="8"/>
  <c r="AJ108" i="8" s="1"/>
  <c r="AH109" i="8"/>
  <c r="AC108" i="8"/>
  <c r="AD108" i="8" s="1"/>
  <c r="AB109" i="8"/>
  <c r="AE109" i="8"/>
  <c r="AF108" i="8"/>
  <c r="AG108" i="8" s="1"/>
  <c r="Y90" i="8"/>
  <c r="Z89" i="8"/>
  <c r="AA89" i="8" s="1"/>
  <c r="W89" i="8"/>
  <c r="X89" i="8" s="1"/>
  <c r="V90" i="8"/>
  <c r="S90" i="8"/>
  <c r="T89" i="8"/>
  <c r="U89" i="8" s="1"/>
  <c r="L94" i="22"/>
  <c r="M94" i="22"/>
  <c r="N94" i="22" s="1"/>
  <c r="M85" i="20"/>
  <c r="N85" i="20" s="1"/>
  <c r="L85" i="20"/>
  <c r="Q89" i="8"/>
  <c r="R89" i="8" s="1"/>
  <c r="P90" i="8"/>
  <c r="C98" i="1"/>
  <c r="C98" i="5" s="1"/>
  <c r="C98" i="6" s="1"/>
  <c r="C98" i="7" s="1"/>
  <c r="C98" i="19" s="1"/>
  <c r="C97" i="20"/>
  <c r="L97" i="19"/>
  <c r="M97" i="19"/>
  <c r="N97" i="19" s="1"/>
  <c r="C95" i="22"/>
  <c r="L95" i="21"/>
  <c r="M95" i="21"/>
  <c r="N95" i="21" s="1"/>
  <c r="C85" i="21"/>
  <c r="N85" i="8" l="1"/>
  <c r="O85" i="8" s="1"/>
  <c r="M86" i="8"/>
  <c r="AK110" i="8"/>
  <c r="AL109" i="8"/>
  <c r="AM109" i="8" s="1"/>
  <c r="AI109" i="8"/>
  <c r="AJ109" i="8" s="1"/>
  <c r="AH110" i="8"/>
  <c r="AC109" i="8"/>
  <c r="AD109" i="8" s="1"/>
  <c r="AB110" i="8"/>
  <c r="AE110" i="8"/>
  <c r="AF109" i="8"/>
  <c r="AG109" i="8" s="1"/>
  <c r="Y91" i="8"/>
  <c r="Z90" i="8"/>
  <c r="AA90" i="8" s="1"/>
  <c r="V91" i="8"/>
  <c r="W90" i="8"/>
  <c r="X90" i="8" s="1"/>
  <c r="S91" i="8"/>
  <c r="T90" i="8"/>
  <c r="U90" i="8" s="1"/>
  <c r="C98" i="20"/>
  <c r="L98" i="19"/>
  <c r="M98" i="19"/>
  <c r="N98" i="19" s="1"/>
  <c r="L95" i="22"/>
  <c r="M95" i="22"/>
  <c r="N95" i="22" s="1"/>
  <c r="L85" i="21"/>
  <c r="M85" i="21"/>
  <c r="N85" i="21" s="1"/>
  <c r="Q90" i="8"/>
  <c r="R90" i="8" s="1"/>
  <c r="P91" i="8"/>
  <c r="C99" i="1"/>
  <c r="C99" i="5" s="1"/>
  <c r="C99" i="6" s="1"/>
  <c r="C99" i="7" s="1"/>
  <c r="C99" i="19" s="1"/>
  <c r="C85" i="22"/>
  <c r="C97" i="21"/>
  <c r="L97" i="20"/>
  <c r="M97" i="20"/>
  <c r="N97" i="20" s="1"/>
  <c r="M87" i="8" l="1"/>
  <c r="N86" i="8"/>
  <c r="O86" i="8" s="1"/>
  <c r="AK111" i="8"/>
  <c r="AL110" i="8"/>
  <c r="AM110" i="8" s="1"/>
  <c r="AI110" i="8"/>
  <c r="AJ110" i="8" s="1"/>
  <c r="AH111" i="8"/>
  <c r="AB111" i="8"/>
  <c r="AC110" i="8"/>
  <c r="AD110" i="8" s="1"/>
  <c r="AF110" i="8"/>
  <c r="AG110" i="8" s="1"/>
  <c r="AE111" i="8"/>
  <c r="Z91" i="8"/>
  <c r="AA91" i="8" s="1"/>
  <c r="Y92" i="8"/>
  <c r="V92" i="8"/>
  <c r="W91" i="8"/>
  <c r="X91" i="8" s="1"/>
  <c r="S92" i="8"/>
  <c r="T91" i="8"/>
  <c r="U91" i="8" s="1"/>
  <c r="C97" i="22"/>
  <c r="M97" i="21"/>
  <c r="N97" i="21" s="1"/>
  <c r="L97" i="21"/>
  <c r="M85" i="22"/>
  <c r="N85" i="22" s="1"/>
  <c r="L85" i="22"/>
  <c r="C99" i="20"/>
  <c r="M99" i="19"/>
  <c r="N99" i="19" s="1"/>
  <c r="L99" i="19"/>
  <c r="C100" i="1"/>
  <c r="C100" i="5" s="1"/>
  <c r="C100" i="6" s="1"/>
  <c r="C100" i="7" s="1"/>
  <c r="C100" i="19" s="1"/>
  <c r="P92" i="8"/>
  <c r="Q91" i="8"/>
  <c r="R91" i="8" s="1"/>
  <c r="C98" i="21"/>
  <c r="M98" i="20"/>
  <c r="N98" i="20" s="1"/>
  <c r="L98" i="20"/>
  <c r="N87" i="8" l="1"/>
  <c r="O87" i="8" s="1"/>
  <c r="M88" i="8"/>
  <c r="AK112" i="8"/>
  <c r="AL111" i="8"/>
  <c r="AM111" i="8" s="1"/>
  <c r="AI111" i="8"/>
  <c r="AJ111" i="8" s="1"/>
  <c r="AH112" i="8"/>
  <c r="AC111" i="8"/>
  <c r="AD111" i="8" s="1"/>
  <c r="AB112" i="8"/>
  <c r="AE112" i="8"/>
  <c r="AF111" i="8"/>
  <c r="AG111" i="8" s="1"/>
  <c r="Y93" i="8"/>
  <c r="Z92" i="8"/>
  <c r="AA92" i="8" s="1"/>
  <c r="V93" i="8"/>
  <c r="W92" i="8"/>
  <c r="X92" i="8" s="1"/>
  <c r="T92" i="8"/>
  <c r="U92" i="8" s="1"/>
  <c r="S93" i="8"/>
  <c r="C98" i="22"/>
  <c r="M98" i="21"/>
  <c r="N98" i="21" s="1"/>
  <c r="L98" i="21"/>
  <c r="M97" i="22"/>
  <c r="N97" i="22" s="1"/>
  <c r="L97" i="22"/>
  <c r="P93" i="8"/>
  <c r="C101" i="1"/>
  <c r="C101" i="5" s="1"/>
  <c r="C101" i="6" s="1"/>
  <c r="C101" i="7" s="1"/>
  <c r="C101" i="19" s="1"/>
  <c r="Q92" i="8"/>
  <c r="R92" i="8" s="1"/>
  <c r="C99" i="21"/>
  <c r="M99" i="20"/>
  <c r="N99" i="20" s="1"/>
  <c r="L99" i="20"/>
  <c r="C100" i="20"/>
  <c r="M100" i="19"/>
  <c r="N100" i="19" s="1"/>
  <c r="L100" i="19"/>
  <c r="M89" i="8" l="1"/>
  <c r="N88" i="8"/>
  <c r="O88" i="8" s="1"/>
  <c r="AL112" i="8"/>
  <c r="AM112" i="8" s="1"/>
  <c r="AK113" i="8"/>
  <c r="AI112" i="8"/>
  <c r="AJ112" i="8" s="1"/>
  <c r="AH113" i="8"/>
  <c r="AC112" i="8"/>
  <c r="AD112" i="8" s="1"/>
  <c r="AB113" i="8"/>
  <c r="AE113" i="8"/>
  <c r="AF112" i="8"/>
  <c r="AG112" i="8" s="1"/>
  <c r="Z93" i="8"/>
  <c r="AA93" i="8" s="1"/>
  <c r="Y94" i="8"/>
  <c r="W93" i="8"/>
  <c r="X93" i="8" s="1"/>
  <c r="V94" i="8"/>
  <c r="T93" i="8"/>
  <c r="U93" i="8" s="1"/>
  <c r="S94" i="8"/>
  <c r="C102" i="1"/>
  <c r="C102" i="5" s="1"/>
  <c r="C102" i="6" s="1"/>
  <c r="C102" i="7" s="1"/>
  <c r="C102" i="19" s="1"/>
  <c r="P94" i="8"/>
  <c r="Q93" i="8"/>
  <c r="R93" i="8" s="1"/>
  <c r="C101" i="20"/>
  <c r="L101" i="19"/>
  <c r="M101" i="19"/>
  <c r="N101" i="19" s="1"/>
  <c r="C100" i="21"/>
  <c r="M100" i="20"/>
  <c r="N100" i="20" s="1"/>
  <c r="L100" i="20"/>
  <c r="C99" i="22"/>
  <c r="M99" i="21"/>
  <c r="N99" i="21" s="1"/>
  <c r="L99" i="21"/>
  <c r="M98" i="22"/>
  <c r="N98" i="22" s="1"/>
  <c r="L98" i="22"/>
  <c r="N89" i="8" l="1"/>
  <c r="O89" i="8" s="1"/>
  <c r="M90" i="8"/>
  <c r="AK114" i="8"/>
  <c r="AL113" i="8"/>
  <c r="AM113" i="8" s="1"/>
  <c r="AH114" i="8"/>
  <c r="AI113" i="8"/>
  <c r="AJ113" i="8" s="1"/>
  <c r="AB114" i="8"/>
  <c r="AC113" i="8"/>
  <c r="AD113" i="8" s="1"/>
  <c r="AE114" i="8"/>
  <c r="AF113" i="8"/>
  <c r="AG113" i="8" s="1"/>
  <c r="Z94" i="8"/>
  <c r="AA94" i="8" s="1"/>
  <c r="Y95" i="8"/>
  <c r="W94" i="8"/>
  <c r="X94" i="8" s="1"/>
  <c r="V95" i="8"/>
  <c r="S95" i="8"/>
  <c r="T94" i="8"/>
  <c r="U94" i="8" s="1"/>
  <c r="C102" i="20"/>
  <c r="M102" i="19"/>
  <c r="N102" i="19" s="1"/>
  <c r="L102" i="19"/>
  <c r="C100" i="22"/>
  <c r="L100" i="21"/>
  <c r="M100" i="21"/>
  <c r="N100" i="21" s="1"/>
  <c r="L99" i="22"/>
  <c r="M99" i="22"/>
  <c r="N99" i="22" s="1"/>
  <c r="C103" i="1"/>
  <c r="C103" i="5" s="1"/>
  <c r="C103" i="6" s="1"/>
  <c r="C103" i="7" s="1"/>
  <c r="C103" i="19" s="1"/>
  <c r="Q94" i="8"/>
  <c r="R94" i="8" s="1"/>
  <c r="P95" i="8"/>
  <c r="C101" i="21"/>
  <c r="L101" i="20"/>
  <c r="M101" i="20"/>
  <c r="N101" i="20" s="1"/>
  <c r="M91" i="8" l="1"/>
  <c r="N90" i="8"/>
  <c r="O90" i="8" s="1"/>
  <c r="AK115" i="8"/>
  <c r="AL114" i="8"/>
  <c r="AM114" i="8" s="1"/>
  <c r="AH115" i="8"/>
  <c r="AI114" i="8"/>
  <c r="AJ114" i="8" s="1"/>
  <c r="AB115" i="8"/>
  <c r="AC114" i="8"/>
  <c r="AD114" i="8" s="1"/>
  <c r="AF114" i="8"/>
  <c r="AG114" i="8" s="1"/>
  <c r="AE115" i="8"/>
  <c r="Y96" i="8"/>
  <c r="Z95" i="8"/>
  <c r="AA95" i="8" s="1"/>
  <c r="V96" i="8"/>
  <c r="W95" i="8"/>
  <c r="X95" i="8" s="1"/>
  <c r="S96" i="8"/>
  <c r="T95" i="8"/>
  <c r="U95" i="8" s="1"/>
  <c r="C103" i="20"/>
  <c r="L103" i="19"/>
  <c r="M103" i="19"/>
  <c r="N103" i="19" s="1"/>
  <c r="C101" i="22"/>
  <c r="L101" i="21"/>
  <c r="M101" i="21"/>
  <c r="N101" i="21" s="1"/>
  <c r="C104" i="1"/>
  <c r="C104" i="5" s="1"/>
  <c r="C104" i="6" s="1"/>
  <c r="C104" i="7" s="1"/>
  <c r="C104" i="19" s="1"/>
  <c r="P96" i="8"/>
  <c r="Q95" i="8"/>
  <c r="R95" i="8" s="1"/>
  <c r="L100" i="22"/>
  <c r="M100" i="22"/>
  <c r="N100" i="22" s="1"/>
  <c r="C102" i="21"/>
  <c r="L102" i="20"/>
  <c r="M102" i="20"/>
  <c r="N102" i="20" s="1"/>
  <c r="N91" i="8" l="1"/>
  <c r="O91" i="8" s="1"/>
  <c r="M92" i="8"/>
  <c r="AL115" i="8"/>
  <c r="AM115" i="8" s="1"/>
  <c r="AK116" i="8"/>
  <c r="AI115" i="8"/>
  <c r="AJ115" i="8" s="1"/>
  <c r="AH116" i="8"/>
  <c r="AB116" i="8"/>
  <c r="AC115" i="8"/>
  <c r="AD115" i="8" s="1"/>
  <c r="AF115" i="8"/>
  <c r="AG115" i="8" s="1"/>
  <c r="AE116" i="8"/>
  <c r="Y97" i="8"/>
  <c r="Z96" i="8"/>
  <c r="AA96" i="8" s="1"/>
  <c r="W96" i="8"/>
  <c r="X96" i="8" s="1"/>
  <c r="V97" i="8"/>
  <c r="T96" i="8"/>
  <c r="U96" i="8" s="1"/>
  <c r="S97" i="8"/>
  <c r="C104" i="20"/>
  <c r="M104" i="19"/>
  <c r="N104" i="19" s="1"/>
  <c r="L104" i="19"/>
  <c r="M101" i="22"/>
  <c r="N101" i="22" s="1"/>
  <c r="L101" i="22"/>
  <c r="C102" i="22"/>
  <c r="M102" i="21"/>
  <c r="N102" i="21" s="1"/>
  <c r="L102" i="21"/>
  <c r="C105" i="1"/>
  <c r="C105" i="5" s="1"/>
  <c r="C105" i="6" s="1"/>
  <c r="C105" i="7" s="1"/>
  <c r="C105" i="19" s="1"/>
  <c r="P97" i="8"/>
  <c r="Q96" i="8"/>
  <c r="R96" i="8" s="1"/>
  <c r="C103" i="21"/>
  <c r="M103" i="20"/>
  <c r="N103" i="20" s="1"/>
  <c r="L103" i="20"/>
  <c r="N92" i="8" l="1"/>
  <c r="O92" i="8" s="1"/>
  <c r="M93" i="8"/>
  <c r="AK117" i="8"/>
  <c r="AL116" i="8"/>
  <c r="AM116" i="8" s="1"/>
  <c r="AI116" i="8"/>
  <c r="AJ116" i="8" s="1"/>
  <c r="AH117" i="8"/>
  <c r="AC116" i="8"/>
  <c r="AD116" i="8" s="1"/>
  <c r="AB117" i="8"/>
  <c r="AE117" i="8"/>
  <c r="AF116" i="8"/>
  <c r="AG116" i="8" s="1"/>
  <c r="Z97" i="8"/>
  <c r="AA97" i="8" s="1"/>
  <c r="Y98" i="8"/>
  <c r="W97" i="8"/>
  <c r="X97" i="8" s="1"/>
  <c r="V98" i="8"/>
  <c r="T97" i="8"/>
  <c r="U97" i="8" s="1"/>
  <c r="S98" i="8"/>
  <c r="C105" i="20"/>
  <c r="L105" i="19"/>
  <c r="M105" i="19"/>
  <c r="N105" i="19" s="1"/>
  <c r="C103" i="22"/>
  <c r="L103" i="21"/>
  <c r="M103" i="21"/>
  <c r="N103" i="21" s="1"/>
  <c r="M102" i="22"/>
  <c r="N102" i="22" s="1"/>
  <c r="L102" i="22"/>
  <c r="Q97" i="8"/>
  <c r="R97" i="8" s="1"/>
  <c r="P98" i="8"/>
  <c r="C106" i="1"/>
  <c r="C106" i="5" s="1"/>
  <c r="C106" i="6" s="1"/>
  <c r="C106" i="7" s="1"/>
  <c r="C106" i="19" s="1"/>
  <c r="C104" i="21"/>
  <c r="L104" i="20"/>
  <c r="M104" i="20"/>
  <c r="N104" i="20" s="1"/>
  <c r="N93" i="8" l="1"/>
  <c r="O93" i="8" s="1"/>
  <c r="M94" i="8"/>
  <c r="AK118" i="8"/>
  <c r="AL117" i="8"/>
  <c r="AM117" i="8" s="1"/>
  <c r="AH118" i="8"/>
  <c r="AI117" i="8"/>
  <c r="AJ117" i="8" s="1"/>
  <c r="AC117" i="8"/>
  <c r="AD117" i="8" s="1"/>
  <c r="AB118" i="8"/>
  <c r="AF117" i="8"/>
  <c r="AG117" i="8" s="1"/>
  <c r="AE118" i="8"/>
  <c r="Y99" i="8"/>
  <c r="Z98" i="8"/>
  <c r="AA98" i="8" s="1"/>
  <c r="V99" i="8"/>
  <c r="W98" i="8"/>
  <c r="X98" i="8" s="1"/>
  <c r="S99" i="8"/>
  <c r="T98" i="8"/>
  <c r="U98" i="8" s="1"/>
  <c r="C106" i="20"/>
  <c r="C96" i="20" s="1"/>
  <c r="M106" i="19"/>
  <c r="N106" i="19" s="1"/>
  <c r="L106" i="19"/>
  <c r="C96" i="19"/>
  <c r="C104" i="22"/>
  <c r="L104" i="21"/>
  <c r="M104" i="21"/>
  <c r="N104" i="21" s="1"/>
  <c r="M103" i="22"/>
  <c r="N103" i="22" s="1"/>
  <c r="L103" i="22"/>
  <c r="Q98" i="8"/>
  <c r="R98" i="8" s="1"/>
  <c r="P99" i="8"/>
  <c r="C105" i="21"/>
  <c r="L105" i="20"/>
  <c r="M105" i="20"/>
  <c r="N105" i="20" s="1"/>
  <c r="M95" i="8" l="1"/>
  <c r="N94" i="8"/>
  <c r="O94" i="8" s="1"/>
  <c r="AK119" i="8"/>
  <c r="AL118" i="8"/>
  <c r="AM118" i="8" s="1"/>
  <c r="AH119" i="8"/>
  <c r="AI118" i="8"/>
  <c r="AJ118" i="8" s="1"/>
  <c r="AB119" i="8"/>
  <c r="AC118" i="8"/>
  <c r="AD118" i="8" s="1"/>
  <c r="AE119" i="8"/>
  <c r="AF118" i="8"/>
  <c r="AG118" i="8" s="1"/>
  <c r="Y100" i="8"/>
  <c r="Z99" i="8"/>
  <c r="AA99" i="8" s="1"/>
  <c r="V100" i="8"/>
  <c r="W99" i="8"/>
  <c r="X99" i="8" s="1"/>
  <c r="S100" i="8"/>
  <c r="T99" i="8"/>
  <c r="U99" i="8" s="1"/>
  <c r="C105" i="22"/>
  <c r="M105" i="21"/>
  <c r="N105" i="21" s="1"/>
  <c r="L105" i="21"/>
  <c r="M96" i="19"/>
  <c r="N96" i="19" s="1"/>
  <c r="L96" i="19"/>
  <c r="M96" i="20"/>
  <c r="N96" i="20" s="1"/>
  <c r="L96" i="20"/>
  <c r="Q99" i="8"/>
  <c r="R99" i="8" s="1"/>
  <c r="P100" i="8"/>
  <c r="C108" i="1"/>
  <c r="C108" i="5" s="1"/>
  <c r="C108" i="6" s="1"/>
  <c r="C108" i="7" s="1"/>
  <c r="C108" i="19" s="1"/>
  <c r="M104" i="22"/>
  <c r="N104" i="22" s="1"/>
  <c r="L104" i="22"/>
  <c r="C106" i="21"/>
  <c r="L106" i="20"/>
  <c r="M106" i="20"/>
  <c r="N106" i="20" s="1"/>
  <c r="N95" i="8" l="1"/>
  <c r="O95" i="8" s="1"/>
  <c r="M96" i="8"/>
  <c r="AK120" i="8"/>
  <c r="AL119" i="8"/>
  <c r="AM119" i="8" s="1"/>
  <c r="AI119" i="8"/>
  <c r="AJ119" i="8" s="1"/>
  <c r="AH120" i="8"/>
  <c r="AC119" i="8"/>
  <c r="AD119" i="8" s="1"/>
  <c r="AB120" i="8"/>
  <c r="AE120" i="8"/>
  <c r="AF119" i="8"/>
  <c r="AG119" i="8" s="1"/>
  <c r="Z100" i="8"/>
  <c r="AA100" i="8" s="1"/>
  <c r="Y101" i="8"/>
  <c r="V101" i="8"/>
  <c r="W100" i="8"/>
  <c r="X100" i="8" s="1"/>
  <c r="S101" i="8"/>
  <c r="T100" i="8"/>
  <c r="U100" i="8" s="1"/>
  <c r="C108" i="20"/>
  <c r="L108" i="19"/>
  <c r="M108" i="19"/>
  <c r="N108" i="19" s="1"/>
  <c r="C106" i="22"/>
  <c r="L106" i="21"/>
  <c r="M106" i="21"/>
  <c r="N106" i="21" s="1"/>
  <c r="C96" i="21"/>
  <c r="P101" i="8"/>
  <c r="C109" i="1"/>
  <c r="C109" i="5" s="1"/>
  <c r="C109" i="6" s="1"/>
  <c r="C109" i="7" s="1"/>
  <c r="C109" i="19" s="1"/>
  <c r="Q100" i="8"/>
  <c r="R100" i="8" s="1"/>
  <c r="M105" i="22"/>
  <c r="N105" i="22" s="1"/>
  <c r="L105" i="22"/>
  <c r="N96" i="8" l="1"/>
  <c r="O96" i="8" s="1"/>
  <c r="M97" i="8"/>
  <c r="AL120" i="8"/>
  <c r="AM120" i="8" s="1"/>
  <c r="AK121" i="8"/>
  <c r="AL121" i="8" s="1"/>
  <c r="AM121" i="8" s="1"/>
  <c r="AH121" i="8"/>
  <c r="AI121" i="8" s="1"/>
  <c r="AJ121" i="8" s="1"/>
  <c r="AI120" i="8"/>
  <c r="AJ120" i="8" s="1"/>
  <c r="AB121" i="8"/>
  <c r="AC121" i="8" s="1"/>
  <c r="AD121" i="8" s="1"/>
  <c r="AC120" i="8"/>
  <c r="AD120" i="8" s="1"/>
  <c r="AF120" i="8"/>
  <c r="AG120" i="8" s="1"/>
  <c r="AE121" i="8"/>
  <c r="AF121" i="8" s="1"/>
  <c r="AG121" i="8" s="1"/>
  <c r="Z101" i="8"/>
  <c r="AA101" i="8" s="1"/>
  <c r="Y102" i="8"/>
  <c r="W101" i="8"/>
  <c r="X101" i="8" s="1"/>
  <c r="V102" i="8"/>
  <c r="T101" i="8"/>
  <c r="U101" i="8" s="1"/>
  <c r="S102" i="8"/>
  <c r="M96" i="21"/>
  <c r="N96" i="21" s="1"/>
  <c r="L96" i="21"/>
  <c r="C109" i="20"/>
  <c r="L109" i="19"/>
  <c r="M109" i="19"/>
  <c r="N109" i="19" s="1"/>
  <c r="P102" i="8"/>
  <c r="Q101" i="8"/>
  <c r="R101" i="8" s="1"/>
  <c r="C110" i="1"/>
  <c r="C110" i="5" s="1"/>
  <c r="C110" i="6" s="1"/>
  <c r="C110" i="7" s="1"/>
  <c r="C110" i="19" s="1"/>
  <c r="M106" i="22"/>
  <c r="N106" i="22" s="1"/>
  <c r="L106" i="22"/>
  <c r="C96" i="22"/>
  <c r="C108" i="21"/>
  <c r="L108" i="20"/>
  <c r="M108" i="20"/>
  <c r="N108" i="20" s="1"/>
  <c r="N97" i="8" l="1"/>
  <c r="O97" i="8" s="1"/>
  <c r="M98" i="8"/>
  <c r="Y103" i="8"/>
  <c r="Z102" i="8"/>
  <c r="AA102" i="8" s="1"/>
  <c r="V103" i="8"/>
  <c r="W102" i="8"/>
  <c r="X102" i="8" s="1"/>
  <c r="S103" i="8"/>
  <c r="T102" i="8"/>
  <c r="U102" i="8" s="1"/>
  <c r="L96" i="22"/>
  <c r="M96" i="22"/>
  <c r="N96" i="22" s="1"/>
  <c r="C109" i="21"/>
  <c r="L109" i="20"/>
  <c r="M109" i="20"/>
  <c r="N109" i="20" s="1"/>
  <c r="Q102" i="8"/>
  <c r="R102" i="8" s="1"/>
  <c r="C111" i="1"/>
  <c r="C111" i="5" s="1"/>
  <c r="C111" i="6" s="1"/>
  <c r="C111" i="7" s="1"/>
  <c r="C111" i="19" s="1"/>
  <c r="P103" i="8"/>
  <c r="C110" i="20"/>
  <c r="M110" i="19"/>
  <c r="N110" i="19" s="1"/>
  <c r="L110" i="19"/>
  <c r="C108" i="22"/>
  <c r="M108" i="21"/>
  <c r="N108" i="21" s="1"/>
  <c r="L108" i="21"/>
  <c r="B87" i="8"/>
  <c r="M99" i="8" l="1"/>
  <c r="N98" i="8"/>
  <c r="O98" i="8" s="1"/>
  <c r="Z103" i="8"/>
  <c r="AA103" i="8" s="1"/>
  <c r="Y104" i="8"/>
  <c r="W103" i="8"/>
  <c r="X103" i="8" s="1"/>
  <c r="V104" i="8"/>
  <c r="T103" i="8"/>
  <c r="U103" i="8" s="1"/>
  <c r="S104" i="8"/>
  <c r="M108" i="22"/>
  <c r="N108" i="22" s="1"/>
  <c r="L108" i="22"/>
  <c r="C111" i="20"/>
  <c r="M111" i="19"/>
  <c r="N111" i="19" s="1"/>
  <c r="L111" i="19"/>
  <c r="C109" i="22"/>
  <c r="M109" i="21"/>
  <c r="N109" i="21" s="1"/>
  <c r="L109" i="21"/>
  <c r="Q103" i="8"/>
  <c r="R103" i="8" s="1"/>
  <c r="C112" i="1"/>
  <c r="C112" i="5" s="1"/>
  <c r="C112" i="6" s="1"/>
  <c r="C112" i="7" s="1"/>
  <c r="C112" i="19" s="1"/>
  <c r="P104" i="8"/>
  <c r="C110" i="21"/>
  <c r="L110" i="20"/>
  <c r="M110" i="20"/>
  <c r="N110" i="20" s="1"/>
  <c r="B96" i="6"/>
  <c r="B96" i="22"/>
  <c r="B96" i="21"/>
  <c r="B96" i="20"/>
  <c r="B96" i="19"/>
  <c r="B96" i="1"/>
  <c r="B96" i="7"/>
  <c r="B96" i="5"/>
  <c r="M100" i="8" l="1"/>
  <c r="N99" i="8"/>
  <c r="O99" i="8" s="1"/>
  <c r="Y105" i="8"/>
  <c r="Z104" i="8"/>
  <c r="AA104" i="8" s="1"/>
  <c r="W104" i="8"/>
  <c r="X104" i="8" s="1"/>
  <c r="V105" i="8"/>
  <c r="T104" i="8"/>
  <c r="U104" i="8" s="1"/>
  <c r="S105" i="8"/>
  <c r="C113" i="1"/>
  <c r="C113" i="5" s="1"/>
  <c r="C113" i="6" s="1"/>
  <c r="C113" i="7" s="1"/>
  <c r="C113" i="19" s="1"/>
  <c r="P105" i="8"/>
  <c r="Q104" i="8"/>
  <c r="R104" i="8" s="1"/>
  <c r="C111" i="21"/>
  <c r="L111" i="20"/>
  <c r="M111" i="20"/>
  <c r="N111" i="20" s="1"/>
  <c r="C112" i="20"/>
  <c r="L112" i="19"/>
  <c r="M112" i="19"/>
  <c r="N112" i="19" s="1"/>
  <c r="L109" i="22"/>
  <c r="M109" i="22"/>
  <c r="N109" i="22" s="1"/>
  <c r="C110" i="22"/>
  <c r="M110" i="21"/>
  <c r="N110" i="21" s="1"/>
  <c r="L110" i="21"/>
  <c r="I131" i="7"/>
  <c r="I131" i="19" l="1"/>
  <c r="I131" i="20" s="1"/>
  <c r="I131" i="21" s="1"/>
  <c r="I131" i="22" s="1"/>
  <c r="P37" i="14" s="1"/>
  <c r="P35" i="14" s="1"/>
  <c r="R38" i="14" s="1"/>
  <c r="K39" i="14" s="1"/>
  <c r="M101" i="8"/>
  <c r="N100" i="8"/>
  <c r="O100" i="8" s="1"/>
  <c r="Y106" i="8"/>
  <c r="Z105" i="8"/>
  <c r="AA105" i="8" s="1"/>
  <c r="W105" i="8"/>
  <c r="X105" i="8" s="1"/>
  <c r="V106" i="8"/>
  <c r="T105" i="8"/>
  <c r="U105" i="8" s="1"/>
  <c r="S106" i="8"/>
  <c r="C111" i="22"/>
  <c r="M111" i="21"/>
  <c r="N111" i="21" s="1"/>
  <c r="L111" i="21"/>
  <c r="C112" i="21"/>
  <c r="L112" i="20"/>
  <c r="M112" i="20"/>
  <c r="N112" i="20" s="1"/>
  <c r="M110" i="22"/>
  <c r="N110" i="22" s="1"/>
  <c r="L110" i="22"/>
  <c r="C114" i="1"/>
  <c r="C114" i="5" s="1"/>
  <c r="C114" i="6" s="1"/>
  <c r="C114" i="7" s="1"/>
  <c r="C114" i="19" s="1"/>
  <c r="Q105" i="8"/>
  <c r="R105" i="8" s="1"/>
  <c r="P106" i="8"/>
  <c r="C113" i="20"/>
  <c r="L113" i="19"/>
  <c r="M113" i="19"/>
  <c r="N113" i="19" s="1"/>
  <c r="M97" i="7"/>
  <c r="N97" i="7" s="1"/>
  <c r="L97" i="7"/>
  <c r="M108" i="7"/>
  <c r="N108" i="7" s="1"/>
  <c r="L108" i="7"/>
  <c r="M102" i="8" l="1"/>
  <c r="N101" i="8"/>
  <c r="O101" i="8" s="1"/>
  <c r="Y107" i="8"/>
  <c r="Z106" i="8"/>
  <c r="AA106" i="8" s="1"/>
  <c r="V107" i="8"/>
  <c r="W106" i="8"/>
  <c r="X106" i="8" s="1"/>
  <c r="S107" i="8"/>
  <c r="T106" i="8"/>
  <c r="U106" i="8" s="1"/>
  <c r="C113" i="21"/>
  <c r="L113" i="20"/>
  <c r="M113" i="20"/>
  <c r="N113" i="20" s="1"/>
  <c r="M111" i="22"/>
  <c r="N111" i="22" s="1"/>
  <c r="L111" i="22"/>
  <c r="C114" i="20"/>
  <c r="M114" i="19"/>
  <c r="N114" i="19" s="1"/>
  <c r="L114" i="19"/>
  <c r="C115" i="1"/>
  <c r="C115" i="5" s="1"/>
  <c r="C115" i="6" s="1"/>
  <c r="C115" i="7" s="1"/>
  <c r="C115" i="19" s="1"/>
  <c r="Q106" i="8"/>
  <c r="R106" i="8" s="1"/>
  <c r="P107" i="8"/>
  <c r="C112" i="22"/>
  <c r="M112" i="21"/>
  <c r="N112" i="21" s="1"/>
  <c r="L112" i="21"/>
  <c r="M66" i="7"/>
  <c r="N66" i="7" s="1"/>
  <c r="M103" i="8" l="1"/>
  <c r="N102" i="8"/>
  <c r="O102" i="8" s="1"/>
  <c r="Z107" i="8"/>
  <c r="AA107" i="8" s="1"/>
  <c r="Y108" i="8"/>
  <c r="V108" i="8"/>
  <c r="W107" i="8"/>
  <c r="X107" i="8" s="1"/>
  <c r="S108" i="8"/>
  <c r="T107" i="8"/>
  <c r="U107" i="8" s="1"/>
  <c r="L112" i="22"/>
  <c r="M112" i="22"/>
  <c r="N112" i="22" s="1"/>
  <c r="Q107" i="8"/>
  <c r="R107" i="8" s="1"/>
  <c r="C116" i="1"/>
  <c r="C116" i="5" s="1"/>
  <c r="C116" i="6" s="1"/>
  <c r="C116" i="7" s="1"/>
  <c r="C116" i="19" s="1"/>
  <c r="P108" i="8"/>
  <c r="C114" i="21"/>
  <c r="L114" i="20"/>
  <c r="M114" i="20"/>
  <c r="N114" i="20" s="1"/>
  <c r="C115" i="20"/>
  <c r="L115" i="19"/>
  <c r="M115" i="19"/>
  <c r="N115" i="19" s="1"/>
  <c r="C113" i="22"/>
  <c r="M113" i="21"/>
  <c r="N113" i="21" s="1"/>
  <c r="L113" i="21"/>
  <c r="L81" i="7"/>
  <c r="L87" i="7"/>
  <c r="M115" i="7"/>
  <c r="N115" i="7" s="1"/>
  <c r="M73" i="7"/>
  <c r="N73" i="7" s="1"/>
  <c r="M91" i="7"/>
  <c r="N91" i="7" s="1"/>
  <c r="M95" i="7"/>
  <c r="N95" i="7" s="1"/>
  <c r="L66" i="7"/>
  <c r="L90" i="7"/>
  <c r="M114" i="7"/>
  <c r="N114" i="7" s="1"/>
  <c r="L94" i="7"/>
  <c r="M100" i="7"/>
  <c r="N100" i="7" s="1"/>
  <c r="M113" i="7"/>
  <c r="N113" i="7" s="1"/>
  <c r="L99" i="7"/>
  <c r="L111" i="7"/>
  <c r="L104" i="7"/>
  <c r="M78" i="7"/>
  <c r="N78" i="7" s="1"/>
  <c r="L78" i="7"/>
  <c r="M110" i="7"/>
  <c r="N110" i="7" s="1"/>
  <c r="L110" i="7"/>
  <c r="M109" i="7"/>
  <c r="N109" i="7" s="1"/>
  <c r="L109" i="7"/>
  <c r="M65" i="7"/>
  <c r="N65" i="7" s="1"/>
  <c r="L65" i="7"/>
  <c r="M82" i="7"/>
  <c r="N82" i="7" s="1"/>
  <c r="L82" i="7"/>
  <c r="M69" i="7"/>
  <c r="N69" i="7" s="1"/>
  <c r="L69" i="7"/>
  <c r="M112" i="7"/>
  <c r="N112" i="7" s="1"/>
  <c r="L112" i="7"/>
  <c r="N103" i="8" l="1"/>
  <c r="O103" i="8" s="1"/>
  <c r="M104" i="8"/>
  <c r="Y109" i="8"/>
  <c r="Z108" i="8"/>
  <c r="AA108" i="8" s="1"/>
  <c r="W108" i="8"/>
  <c r="X108" i="8" s="1"/>
  <c r="V109" i="8"/>
  <c r="T108" i="8"/>
  <c r="U108" i="8" s="1"/>
  <c r="S109" i="8"/>
  <c r="L116" i="7"/>
  <c r="M116" i="7"/>
  <c r="N116" i="7" s="1"/>
  <c r="C116" i="20"/>
  <c r="L116" i="19"/>
  <c r="M116" i="19"/>
  <c r="N116" i="19" s="1"/>
  <c r="C115" i="21"/>
  <c r="L115" i="20"/>
  <c r="M115" i="20"/>
  <c r="N115" i="20" s="1"/>
  <c r="C114" i="22"/>
  <c r="L114" i="21"/>
  <c r="M114" i="21"/>
  <c r="N114" i="21" s="1"/>
  <c r="M113" i="22"/>
  <c r="N113" i="22" s="1"/>
  <c r="L113" i="22"/>
  <c r="C117" i="1"/>
  <c r="C117" i="5" s="1"/>
  <c r="C117" i="6" s="1"/>
  <c r="C117" i="7" s="1"/>
  <c r="C107" i="7" s="1"/>
  <c r="L107" i="7" s="1"/>
  <c r="P109" i="8"/>
  <c r="Q108" i="8"/>
  <c r="R108" i="8" s="1"/>
  <c r="M81" i="7"/>
  <c r="N81" i="7" s="1"/>
  <c r="L95" i="7"/>
  <c r="M87" i="7"/>
  <c r="N87" i="7" s="1"/>
  <c r="L91" i="7"/>
  <c r="L115" i="7"/>
  <c r="M90" i="7"/>
  <c r="N90" i="7" s="1"/>
  <c r="M94" i="7"/>
  <c r="N94" i="7" s="1"/>
  <c r="L73" i="7"/>
  <c r="L114" i="7"/>
  <c r="M104" i="7"/>
  <c r="N104" i="7" s="1"/>
  <c r="L113" i="7"/>
  <c r="L100" i="7"/>
  <c r="M99" i="7"/>
  <c r="N99" i="7" s="1"/>
  <c r="M111" i="7"/>
  <c r="N111" i="7" s="1"/>
  <c r="L103" i="7"/>
  <c r="M103" i="7"/>
  <c r="N103" i="7" s="1"/>
  <c r="M89" i="7"/>
  <c r="N89" i="7" s="1"/>
  <c r="L89" i="7"/>
  <c r="L71" i="7"/>
  <c r="M71" i="7"/>
  <c r="N71" i="7" s="1"/>
  <c r="M76" i="7"/>
  <c r="N76" i="7" s="1"/>
  <c r="L76" i="7"/>
  <c r="L68" i="7"/>
  <c r="M68" i="7"/>
  <c r="N68" i="7" s="1"/>
  <c r="L72" i="7"/>
  <c r="M72" i="7"/>
  <c r="N72" i="7" s="1"/>
  <c r="N104" i="8" l="1"/>
  <c r="O104" i="8" s="1"/>
  <c r="M105" i="8"/>
  <c r="Z109" i="8"/>
  <c r="AA109" i="8" s="1"/>
  <c r="Y110" i="8"/>
  <c r="V110" i="8"/>
  <c r="W109" i="8"/>
  <c r="X109" i="8" s="1"/>
  <c r="S110" i="8"/>
  <c r="T109" i="8"/>
  <c r="U109" i="8" s="1"/>
  <c r="C115" i="22"/>
  <c r="M115" i="21"/>
  <c r="N115" i="21" s="1"/>
  <c r="L115" i="21"/>
  <c r="P110" i="8"/>
  <c r="Q109" i="8"/>
  <c r="R109" i="8" s="1"/>
  <c r="L114" i="22"/>
  <c r="M114" i="22"/>
  <c r="N114" i="22" s="1"/>
  <c r="C117" i="19"/>
  <c r="M117" i="7"/>
  <c r="N117" i="7" s="1"/>
  <c r="L117" i="7"/>
  <c r="C116" i="21"/>
  <c r="L116" i="20"/>
  <c r="M116" i="20"/>
  <c r="N116" i="20" s="1"/>
  <c r="M107" i="7"/>
  <c r="N107" i="7" s="1"/>
  <c r="M106" i="8" l="1"/>
  <c r="N105" i="8"/>
  <c r="O105" i="8" s="1"/>
  <c r="Y111" i="8"/>
  <c r="Z110" i="8"/>
  <c r="AA110" i="8" s="1"/>
  <c r="V111" i="8"/>
  <c r="W110" i="8"/>
  <c r="X110" i="8" s="1"/>
  <c r="T110" i="8"/>
  <c r="U110" i="8" s="1"/>
  <c r="S111" i="8"/>
  <c r="C117" i="20"/>
  <c r="M117" i="19"/>
  <c r="N117" i="19" s="1"/>
  <c r="L117" i="19"/>
  <c r="C107" i="19"/>
  <c r="Q110" i="8"/>
  <c r="R110" i="8" s="1"/>
  <c r="C119" i="1"/>
  <c r="C119" i="5" s="1"/>
  <c r="C119" i="6" s="1"/>
  <c r="C119" i="7" s="1"/>
  <c r="P111" i="8"/>
  <c r="C116" i="22"/>
  <c r="M116" i="21"/>
  <c r="N116" i="21" s="1"/>
  <c r="L116" i="21"/>
  <c r="M115" i="22"/>
  <c r="N115" i="22" s="1"/>
  <c r="L115" i="22"/>
  <c r="L111" i="1"/>
  <c r="L98" i="1"/>
  <c r="L89" i="1"/>
  <c r="L80" i="1"/>
  <c r="L76" i="1"/>
  <c r="L71" i="1"/>
  <c r="L67" i="1"/>
  <c r="L114" i="1"/>
  <c r="L110" i="1"/>
  <c r="L105" i="1"/>
  <c r="L101" i="1"/>
  <c r="L97" i="1"/>
  <c r="L92" i="1"/>
  <c r="L88" i="1"/>
  <c r="L83" i="1"/>
  <c r="L79" i="1"/>
  <c r="L75" i="1"/>
  <c r="L70" i="1"/>
  <c r="L66" i="1"/>
  <c r="M41" i="1"/>
  <c r="N41" i="1" s="1"/>
  <c r="L106" i="1"/>
  <c r="L93" i="1"/>
  <c r="L113" i="1"/>
  <c r="L104" i="1"/>
  <c r="L91" i="1"/>
  <c r="L82" i="1"/>
  <c r="L69" i="1"/>
  <c r="L115" i="1"/>
  <c r="L102" i="1"/>
  <c r="L84" i="1"/>
  <c r="L117" i="1"/>
  <c r="L109" i="1"/>
  <c r="L100" i="1"/>
  <c r="L95" i="1"/>
  <c r="L87" i="1"/>
  <c r="L78" i="1"/>
  <c r="L73" i="1"/>
  <c r="L65" i="1"/>
  <c r="L116" i="1"/>
  <c r="L112" i="1"/>
  <c r="L108" i="1"/>
  <c r="L103" i="1"/>
  <c r="L99" i="1"/>
  <c r="L94" i="1"/>
  <c r="L90" i="1"/>
  <c r="L86" i="1"/>
  <c r="L81" i="1"/>
  <c r="L77" i="1"/>
  <c r="L72" i="1"/>
  <c r="L68" i="1"/>
  <c r="M64" i="1"/>
  <c r="N64" i="1" s="1"/>
  <c r="L18" i="5"/>
  <c r="M18" i="5"/>
  <c r="N18" i="5" s="1"/>
  <c r="M68" i="1"/>
  <c r="N68" i="1" s="1"/>
  <c r="M75" i="1"/>
  <c r="N75" i="1" s="1"/>
  <c r="M66" i="1"/>
  <c r="N66" i="1" s="1"/>
  <c r="C17" i="1"/>
  <c r="M17" i="1" s="1"/>
  <c r="N17" i="1" s="1"/>
  <c r="M93" i="1"/>
  <c r="N93" i="1" s="1"/>
  <c r="M81" i="1"/>
  <c r="N81" i="1" s="1"/>
  <c r="M70" i="1"/>
  <c r="N70" i="1" s="1"/>
  <c r="M95" i="1"/>
  <c r="N95" i="1" s="1"/>
  <c r="M87" i="1"/>
  <c r="N87" i="1" s="1"/>
  <c r="M83" i="1"/>
  <c r="N83" i="1" s="1"/>
  <c r="C40" i="1"/>
  <c r="L40" i="1" s="1"/>
  <c r="M89" i="1"/>
  <c r="N89" i="1" s="1"/>
  <c r="M77" i="1"/>
  <c r="N77" i="1" s="1"/>
  <c r="M71" i="1"/>
  <c r="N71" i="1" s="1"/>
  <c r="M69" i="1"/>
  <c r="N69" i="1" s="1"/>
  <c r="M67" i="1"/>
  <c r="N67" i="1" s="1"/>
  <c r="M65" i="1"/>
  <c r="N65" i="1" s="1"/>
  <c r="M42" i="1"/>
  <c r="N42" i="1" s="1"/>
  <c r="N39" i="1"/>
  <c r="M19" i="1"/>
  <c r="N19" i="1" s="1"/>
  <c r="M18" i="1"/>
  <c r="N18" i="1" s="1"/>
  <c r="M91" i="1"/>
  <c r="N91" i="1" s="1"/>
  <c r="M79" i="1"/>
  <c r="N79" i="1" s="1"/>
  <c r="M73" i="1"/>
  <c r="N73" i="1" s="1"/>
  <c r="C107" i="1"/>
  <c r="C85" i="1"/>
  <c r="M116" i="1"/>
  <c r="N116" i="1" s="1"/>
  <c r="M114" i="1"/>
  <c r="N114" i="1" s="1"/>
  <c r="M112" i="1"/>
  <c r="N112" i="1" s="1"/>
  <c r="M110" i="1"/>
  <c r="N110" i="1" s="1"/>
  <c r="M108" i="1"/>
  <c r="N108" i="1" s="1"/>
  <c r="M106" i="1"/>
  <c r="N106" i="1" s="1"/>
  <c r="M104" i="1"/>
  <c r="N104" i="1" s="1"/>
  <c r="M102" i="1"/>
  <c r="N102" i="1" s="1"/>
  <c r="M100" i="1"/>
  <c r="N100" i="1" s="1"/>
  <c r="M98" i="1"/>
  <c r="N98" i="1" s="1"/>
  <c r="M94" i="1"/>
  <c r="N94" i="1" s="1"/>
  <c r="M92" i="1"/>
  <c r="N92" i="1" s="1"/>
  <c r="M90" i="1"/>
  <c r="N90" i="1" s="1"/>
  <c r="M88" i="1"/>
  <c r="N88" i="1" s="1"/>
  <c r="M86" i="1"/>
  <c r="N86" i="1" s="1"/>
  <c r="M84" i="1"/>
  <c r="N84" i="1" s="1"/>
  <c r="M82" i="1"/>
  <c r="N82" i="1" s="1"/>
  <c r="M80" i="1"/>
  <c r="N80" i="1" s="1"/>
  <c r="M78" i="1"/>
  <c r="N78" i="1" s="1"/>
  <c r="M76" i="1"/>
  <c r="N76" i="1" s="1"/>
  <c r="M72" i="1"/>
  <c r="N72" i="1" s="1"/>
  <c r="C96" i="1"/>
  <c r="C74" i="1"/>
  <c r="C63" i="1"/>
  <c r="M117" i="1"/>
  <c r="N117" i="1" s="1"/>
  <c r="M115" i="1"/>
  <c r="N115" i="1" s="1"/>
  <c r="M113" i="1"/>
  <c r="N113" i="1" s="1"/>
  <c r="M111" i="1"/>
  <c r="N111" i="1" s="1"/>
  <c r="M109" i="1"/>
  <c r="N109" i="1" s="1"/>
  <c r="M105" i="1"/>
  <c r="N105" i="1" s="1"/>
  <c r="M103" i="1"/>
  <c r="N103" i="1" s="1"/>
  <c r="M101" i="1"/>
  <c r="N101" i="1" s="1"/>
  <c r="M99" i="1"/>
  <c r="N99" i="1" s="1"/>
  <c r="M97" i="1"/>
  <c r="N97" i="1" s="1"/>
  <c r="L64" i="1"/>
  <c r="L18" i="1"/>
  <c r="N106" i="8" l="1"/>
  <c r="O106" i="8" s="1"/>
  <c r="M107" i="8"/>
  <c r="M119" i="1"/>
  <c r="N119" i="1" s="1"/>
  <c r="L119" i="1"/>
  <c r="Y112" i="8"/>
  <c r="Z111" i="8"/>
  <c r="AA111" i="8" s="1"/>
  <c r="V112" i="8"/>
  <c r="W111" i="8"/>
  <c r="X111" i="8" s="1"/>
  <c r="S112" i="8"/>
  <c r="T111" i="8"/>
  <c r="U111" i="8" s="1"/>
  <c r="M116" i="22"/>
  <c r="N116" i="22" s="1"/>
  <c r="L116" i="22"/>
  <c r="M107" i="19"/>
  <c r="N107" i="19" s="1"/>
  <c r="L107" i="19"/>
  <c r="P112" i="8"/>
  <c r="C120" i="1"/>
  <c r="Q111" i="8"/>
  <c r="R111" i="8" s="1"/>
  <c r="C119" i="19"/>
  <c r="M119" i="7"/>
  <c r="N119" i="7" s="1"/>
  <c r="L119" i="7"/>
  <c r="C117" i="21"/>
  <c r="L117" i="20"/>
  <c r="M117" i="20"/>
  <c r="N117" i="20" s="1"/>
  <c r="C107" i="20"/>
  <c r="C17" i="5"/>
  <c r="M17" i="5" s="1"/>
  <c r="M81" i="5"/>
  <c r="N81" i="5" s="1"/>
  <c r="L81" i="5"/>
  <c r="L108" i="5"/>
  <c r="M108" i="5"/>
  <c r="N108" i="5" s="1"/>
  <c r="C107" i="5"/>
  <c r="M73" i="5"/>
  <c r="N73" i="5" s="1"/>
  <c r="L73" i="5"/>
  <c r="M117" i="5"/>
  <c r="N117" i="5" s="1"/>
  <c r="L117" i="5"/>
  <c r="M19" i="5"/>
  <c r="N19" i="5" s="1"/>
  <c r="L19" i="5"/>
  <c r="M106" i="5"/>
  <c r="N106" i="5" s="1"/>
  <c r="L106" i="5"/>
  <c r="M75" i="5"/>
  <c r="N75" i="5" s="1"/>
  <c r="L75" i="5"/>
  <c r="C74" i="5"/>
  <c r="M101" i="5"/>
  <c r="N101" i="5" s="1"/>
  <c r="L101" i="5"/>
  <c r="M119" i="5"/>
  <c r="N119" i="5" s="1"/>
  <c r="L119" i="5"/>
  <c r="M80" i="5"/>
  <c r="N80" i="5" s="1"/>
  <c r="L80" i="5"/>
  <c r="L72" i="5"/>
  <c r="M72" i="5"/>
  <c r="N72" i="5" s="1"/>
  <c r="M99" i="5"/>
  <c r="N99" i="5" s="1"/>
  <c r="L99" i="5"/>
  <c r="M100" i="5"/>
  <c r="N100" i="5" s="1"/>
  <c r="L100" i="5"/>
  <c r="M115" i="5"/>
  <c r="N115" i="5" s="1"/>
  <c r="L115" i="5"/>
  <c r="M82" i="5"/>
  <c r="N82" i="5" s="1"/>
  <c r="L82" i="5"/>
  <c r="M66" i="5"/>
  <c r="N66" i="5" s="1"/>
  <c r="L66" i="5"/>
  <c r="M92" i="5"/>
  <c r="N92" i="5" s="1"/>
  <c r="L92" i="5"/>
  <c r="M110" i="5"/>
  <c r="N110" i="5" s="1"/>
  <c r="L110" i="5"/>
  <c r="M98" i="5"/>
  <c r="N98" i="5" s="1"/>
  <c r="L98" i="5"/>
  <c r="L68" i="5"/>
  <c r="M68" i="5"/>
  <c r="N68" i="5" s="1"/>
  <c r="M77" i="5"/>
  <c r="N77" i="5" s="1"/>
  <c r="L77" i="5"/>
  <c r="L86" i="5"/>
  <c r="M86" i="5"/>
  <c r="N86" i="5" s="1"/>
  <c r="C85" i="5"/>
  <c r="M94" i="5"/>
  <c r="N94" i="5" s="1"/>
  <c r="L94" i="5"/>
  <c r="M103" i="5"/>
  <c r="N103" i="5" s="1"/>
  <c r="L103" i="5"/>
  <c r="L112" i="5"/>
  <c r="M112" i="5"/>
  <c r="N112" i="5" s="1"/>
  <c r="M65" i="5"/>
  <c r="N65" i="5" s="1"/>
  <c r="L65" i="5"/>
  <c r="M78" i="5"/>
  <c r="N78" i="5" s="1"/>
  <c r="L78" i="5"/>
  <c r="M95" i="5"/>
  <c r="N95" i="5" s="1"/>
  <c r="L95" i="5"/>
  <c r="M109" i="5"/>
  <c r="N109" i="5" s="1"/>
  <c r="L109" i="5"/>
  <c r="M102" i="5"/>
  <c r="N102" i="5" s="1"/>
  <c r="L102" i="5"/>
  <c r="M69" i="5"/>
  <c r="N69" i="5" s="1"/>
  <c r="L69" i="5"/>
  <c r="M91" i="5"/>
  <c r="N91" i="5" s="1"/>
  <c r="L91" i="5"/>
  <c r="M113" i="5"/>
  <c r="N113" i="5" s="1"/>
  <c r="L113" i="5"/>
  <c r="M93" i="5"/>
  <c r="N93" i="5" s="1"/>
  <c r="L93" i="5"/>
  <c r="L41" i="5"/>
  <c r="M41" i="5"/>
  <c r="N41" i="5" s="1"/>
  <c r="C40" i="5"/>
  <c r="L70" i="5"/>
  <c r="M70" i="5"/>
  <c r="N70" i="5" s="1"/>
  <c r="M79" i="5"/>
  <c r="N79" i="5" s="1"/>
  <c r="L79" i="5"/>
  <c r="M88" i="5"/>
  <c r="N88" i="5" s="1"/>
  <c r="L88" i="5"/>
  <c r="M97" i="5"/>
  <c r="N97" i="5" s="1"/>
  <c r="L97" i="5"/>
  <c r="C96" i="5"/>
  <c r="M105" i="5"/>
  <c r="N105" i="5" s="1"/>
  <c r="L105" i="5"/>
  <c r="L114" i="5"/>
  <c r="M114" i="5"/>
  <c r="N114" i="5" s="1"/>
  <c r="M67" i="5"/>
  <c r="N67" i="5" s="1"/>
  <c r="L67" i="5"/>
  <c r="M76" i="5"/>
  <c r="N76" i="5" s="1"/>
  <c r="L76" i="5"/>
  <c r="M89" i="5"/>
  <c r="N89" i="5" s="1"/>
  <c r="L89" i="5"/>
  <c r="M111" i="5"/>
  <c r="N111" i="5" s="1"/>
  <c r="L111" i="5"/>
  <c r="L64" i="5"/>
  <c r="M64" i="5"/>
  <c r="N64" i="5" s="1"/>
  <c r="C63" i="5"/>
  <c r="M90" i="5"/>
  <c r="N90" i="5" s="1"/>
  <c r="L90" i="5"/>
  <c r="M116" i="5"/>
  <c r="N116" i="5" s="1"/>
  <c r="L116" i="5"/>
  <c r="M87" i="5"/>
  <c r="N87" i="5" s="1"/>
  <c r="L87" i="5"/>
  <c r="M84" i="5"/>
  <c r="N84" i="5" s="1"/>
  <c r="L84" i="5"/>
  <c r="M104" i="5"/>
  <c r="N104" i="5" s="1"/>
  <c r="L104" i="5"/>
  <c r="M83" i="5"/>
  <c r="N83" i="5" s="1"/>
  <c r="L83" i="5"/>
  <c r="M71" i="5"/>
  <c r="N71" i="5" s="1"/>
  <c r="L71" i="5"/>
  <c r="M18" i="6"/>
  <c r="N18" i="6" s="1"/>
  <c r="L18" i="6"/>
  <c r="L17" i="1"/>
  <c r="M40" i="1"/>
  <c r="N40" i="1" s="1"/>
  <c r="L85" i="1"/>
  <c r="M85" i="1"/>
  <c r="N85" i="1" s="1"/>
  <c r="L63" i="1"/>
  <c r="M63" i="1"/>
  <c r="N63" i="1" s="1"/>
  <c r="L107" i="1"/>
  <c r="M107" i="1"/>
  <c r="N107" i="1" s="1"/>
  <c r="L74" i="1"/>
  <c r="M74" i="1"/>
  <c r="N74" i="1" s="1"/>
  <c r="L96" i="1"/>
  <c r="M96" i="1"/>
  <c r="N96" i="1" s="1"/>
  <c r="N107" i="8" l="1"/>
  <c r="O107" i="8" s="1"/>
  <c r="M108" i="8"/>
  <c r="Z112" i="8"/>
  <c r="AA112" i="8" s="1"/>
  <c r="Y113" i="8"/>
  <c r="W112" i="8"/>
  <c r="X112" i="8" s="1"/>
  <c r="V113" i="8"/>
  <c r="S113" i="8"/>
  <c r="T112" i="8"/>
  <c r="U112" i="8" s="1"/>
  <c r="L107" i="20"/>
  <c r="M107" i="20"/>
  <c r="N107" i="20" s="1"/>
  <c r="C120" i="5"/>
  <c r="L120" i="1"/>
  <c r="M120" i="1"/>
  <c r="N120" i="1" s="1"/>
  <c r="C121" i="1"/>
  <c r="P113" i="8"/>
  <c r="Q112" i="8"/>
  <c r="R112" i="8" s="1"/>
  <c r="C117" i="22"/>
  <c r="M117" i="21"/>
  <c r="N117" i="21" s="1"/>
  <c r="L117" i="21"/>
  <c r="C107" i="21"/>
  <c r="C119" i="20"/>
  <c r="L119" i="19"/>
  <c r="M119" i="19"/>
  <c r="N119" i="19" s="1"/>
  <c r="L17" i="5"/>
  <c r="M84" i="6"/>
  <c r="N84" i="6" s="1"/>
  <c r="L84" i="6"/>
  <c r="M96" i="5"/>
  <c r="N96" i="5" s="1"/>
  <c r="L96" i="5"/>
  <c r="L70" i="6"/>
  <c r="M70" i="6"/>
  <c r="N70" i="6" s="1"/>
  <c r="M86" i="6"/>
  <c r="N86" i="6" s="1"/>
  <c r="L86" i="6"/>
  <c r="C85" i="6"/>
  <c r="L117" i="6"/>
  <c r="M117" i="6"/>
  <c r="N117" i="6" s="1"/>
  <c r="L104" i="6"/>
  <c r="M104" i="6"/>
  <c r="N104" i="6" s="1"/>
  <c r="M64" i="6"/>
  <c r="N64" i="6" s="1"/>
  <c r="L64" i="6"/>
  <c r="C63" i="6"/>
  <c r="L89" i="6"/>
  <c r="M89" i="6"/>
  <c r="N89" i="6" s="1"/>
  <c r="L97" i="6"/>
  <c r="M97" i="6"/>
  <c r="N97" i="6" s="1"/>
  <c r="C96" i="6"/>
  <c r="L91" i="6"/>
  <c r="M91" i="6"/>
  <c r="N91" i="6" s="1"/>
  <c r="M65" i="6"/>
  <c r="N65" i="6" s="1"/>
  <c r="L65" i="6"/>
  <c r="M85" i="5"/>
  <c r="N85" i="5" s="1"/>
  <c r="L85" i="5"/>
  <c r="M68" i="6"/>
  <c r="N68" i="6" s="1"/>
  <c r="L68" i="6"/>
  <c r="L115" i="6"/>
  <c r="M115" i="6"/>
  <c r="N115" i="6" s="1"/>
  <c r="L99" i="6"/>
  <c r="M99" i="6"/>
  <c r="N99" i="6" s="1"/>
  <c r="M75" i="6"/>
  <c r="N75" i="6" s="1"/>
  <c r="L75" i="6"/>
  <c r="C74" i="6"/>
  <c r="L81" i="6"/>
  <c r="M81" i="6"/>
  <c r="N81" i="6" s="1"/>
  <c r="M88" i="6"/>
  <c r="N88" i="6" s="1"/>
  <c r="L88" i="6"/>
  <c r="M40" i="5"/>
  <c r="N40" i="5" s="1"/>
  <c r="L40" i="5"/>
  <c r="L103" i="6"/>
  <c r="M103" i="6"/>
  <c r="N103" i="6" s="1"/>
  <c r="L110" i="6"/>
  <c r="M110" i="6"/>
  <c r="N110" i="6" s="1"/>
  <c r="L100" i="6"/>
  <c r="M100" i="6"/>
  <c r="N100" i="6" s="1"/>
  <c r="M107" i="5"/>
  <c r="N107" i="5" s="1"/>
  <c r="L107" i="5"/>
  <c r="M18" i="7"/>
  <c r="N18" i="7" s="1"/>
  <c r="L18" i="7"/>
  <c r="M83" i="6"/>
  <c r="N83" i="6" s="1"/>
  <c r="L83" i="6"/>
  <c r="L116" i="6"/>
  <c r="M116" i="6"/>
  <c r="N116" i="6" s="1"/>
  <c r="M63" i="5"/>
  <c r="N63" i="5" s="1"/>
  <c r="L63" i="5"/>
  <c r="L111" i="6"/>
  <c r="M111" i="6"/>
  <c r="N111" i="6" s="1"/>
  <c r="M105" i="6"/>
  <c r="N105" i="6" s="1"/>
  <c r="L105" i="6"/>
  <c r="L113" i="6"/>
  <c r="M113" i="6"/>
  <c r="N113" i="6" s="1"/>
  <c r="M102" i="6"/>
  <c r="N102" i="6" s="1"/>
  <c r="L102" i="6"/>
  <c r="L95" i="6"/>
  <c r="M95" i="6"/>
  <c r="N95" i="6" s="1"/>
  <c r="L78" i="6"/>
  <c r="M78" i="6"/>
  <c r="N78" i="6" s="1"/>
  <c r="L112" i="6"/>
  <c r="M112" i="6"/>
  <c r="N112" i="6" s="1"/>
  <c r="L94" i="6"/>
  <c r="M94" i="6"/>
  <c r="N94" i="6" s="1"/>
  <c r="L77" i="6"/>
  <c r="M77" i="6"/>
  <c r="N77" i="6" s="1"/>
  <c r="M98" i="6"/>
  <c r="N98" i="6" s="1"/>
  <c r="L98" i="6"/>
  <c r="L92" i="6"/>
  <c r="M92" i="6"/>
  <c r="N92" i="6" s="1"/>
  <c r="M66" i="6"/>
  <c r="N66" i="6" s="1"/>
  <c r="L66" i="6"/>
  <c r="L82" i="6"/>
  <c r="M82" i="6"/>
  <c r="N82" i="6" s="1"/>
  <c r="M119" i="6"/>
  <c r="N119" i="6" s="1"/>
  <c r="L119" i="6"/>
  <c r="L74" i="5"/>
  <c r="M74" i="5"/>
  <c r="N74" i="5" s="1"/>
  <c r="M106" i="6"/>
  <c r="N106" i="6" s="1"/>
  <c r="L106" i="6"/>
  <c r="L108" i="6"/>
  <c r="M108" i="6"/>
  <c r="N108" i="6" s="1"/>
  <c r="C107" i="6"/>
  <c r="L76" i="6"/>
  <c r="M76" i="6"/>
  <c r="N76" i="6" s="1"/>
  <c r="M79" i="6"/>
  <c r="N79" i="6" s="1"/>
  <c r="L79" i="6"/>
  <c r="L69" i="6"/>
  <c r="M69" i="6"/>
  <c r="N69" i="6" s="1"/>
  <c r="M101" i="6"/>
  <c r="N101" i="6" s="1"/>
  <c r="L101" i="6"/>
  <c r="C17" i="6"/>
  <c r="L71" i="6"/>
  <c r="M71" i="6"/>
  <c r="N71" i="6" s="1"/>
  <c r="M87" i="6"/>
  <c r="N87" i="6" s="1"/>
  <c r="L87" i="6"/>
  <c r="M90" i="6"/>
  <c r="N90" i="6" s="1"/>
  <c r="L90" i="6"/>
  <c r="L67" i="6"/>
  <c r="M67" i="6"/>
  <c r="N67" i="6" s="1"/>
  <c r="L114" i="6"/>
  <c r="M114" i="6"/>
  <c r="N114" i="6" s="1"/>
  <c r="L41" i="6"/>
  <c r="M41" i="6"/>
  <c r="N41" i="6" s="1"/>
  <c r="C40" i="6"/>
  <c r="L93" i="6"/>
  <c r="M93" i="6"/>
  <c r="N93" i="6" s="1"/>
  <c r="L109" i="6"/>
  <c r="M109" i="6"/>
  <c r="N109" i="6" s="1"/>
  <c r="C17" i="7"/>
  <c r="L72" i="6"/>
  <c r="M72" i="6"/>
  <c r="N72" i="6" s="1"/>
  <c r="M80" i="6"/>
  <c r="N80" i="6" s="1"/>
  <c r="L80" i="6"/>
  <c r="L73" i="6"/>
  <c r="M73" i="6"/>
  <c r="N73" i="6" s="1"/>
  <c r="M109" i="8" l="1"/>
  <c r="N108" i="8"/>
  <c r="O108" i="8" s="1"/>
  <c r="Y114" i="8"/>
  <c r="Z113" i="8"/>
  <c r="AA113" i="8" s="1"/>
  <c r="W113" i="8"/>
  <c r="X113" i="8" s="1"/>
  <c r="V114" i="8"/>
  <c r="S114" i="8"/>
  <c r="T113" i="8"/>
  <c r="U113" i="8" s="1"/>
  <c r="C122" i="1"/>
  <c r="P114" i="8"/>
  <c r="Q113" i="8"/>
  <c r="R113" i="8" s="1"/>
  <c r="C121" i="5"/>
  <c r="M121" i="1"/>
  <c r="N121" i="1" s="1"/>
  <c r="L121" i="1"/>
  <c r="C120" i="6"/>
  <c r="L120" i="5"/>
  <c r="M120" i="5"/>
  <c r="N120" i="5" s="1"/>
  <c r="C119" i="21"/>
  <c r="M119" i="20"/>
  <c r="N119" i="20" s="1"/>
  <c r="L119" i="20"/>
  <c r="M117" i="22"/>
  <c r="N117" i="22" s="1"/>
  <c r="L117" i="22"/>
  <c r="C107" i="22"/>
  <c r="M107" i="21"/>
  <c r="N107" i="21" s="1"/>
  <c r="L107" i="21"/>
  <c r="M17" i="7"/>
  <c r="N17" i="7" s="1"/>
  <c r="L17" i="7"/>
  <c r="L93" i="7"/>
  <c r="M93" i="7"/>
  <c r="N93" i="7" s="1"/>
  <c r="L40" i="6"/>
  <c r="M40" i="6"/>
  <c r="N40" i="6" s="1"/>
  <c r="M107" i="6"/>
  <c r="N107" i="6" s="1"/>
  <c r="L107" i="6"/>
  <c r="L74" i="6"/>
  <c r="M74" i="6"/>
  <c r="N74" i="6" s="1"/>
  <c r="M64" i="7"/>
  <c r="N64" i="7" s="1"/>
  <c r="L64" i="7"/>
  <c r="C63" i="7"/>
  <c r="M41" i="7"/>
  <c r="N41" i="7" s="1"/>
  <c r="L41" i="7"/>
  <c r="C40" i="7"/>
  <c r="M17" i="6"/>
  <c r="N17" i="6" s="1"/>
  <c r="L17" i="6"/>
  <c r="L106" i="7"/>
  <c r="M106" i="7"/>
  <c r="N106" i="7" s="1"/>
  <c r="M83" i="7"/>
  <c r="N83" i="7" s="1"/>
  <c r="L83" i="7"/>
  <c r="M75" i="7"/>
  <c r="N75" i="7" s="1"/>
  <c r="L75" i="7"/>
  <c r="C74" i="7"/>
  <c r="L85" i="6"/>
  <c r="M85" i="6"/>
  <c r="N85" i="6" s="1"/>
  <c r="L80" i="7"/>
  <c r="M80" i="7"/>
  <c r="N80" i="7" s="1"/>
  <c r="M79" i="7"/>
  <c r="N79" i="7" s="1"/>
  <c r="L79" i="7"/>
  <c r="M98" i="7"/>
  <c r="N98" i="7" s="1"/>
  <c r="L98" i="7"/>
  <c r="C96" i="7"/>
  <c r="M102" i="7"/>
  <c r="N102" i="7" s="1"/>
  <c r="L102" i="7"/>
  <c r="L88" i="7"/>
  <c r="M88" i="7"/>
  <c r="N88" i="7" s="1"/>
  <c r="M63" i="6"/>
  <c r="N63" i="6" s="1"/>
  <c r="L63" i="6"/>
  <c r="M70" i="7"/>
  <c r="N70" i="7" s="1"/>
  <c r="L70" i="7"/>
  <c r="M67" i="7"/>
  <c r="N67" i="7" s="1"/>
  <c r="L67" i="7"/>
  <c r="M101" i="7"/>
  <c r="N101" i="7" s="1"/>
  <c r="L101" i="7"/>
  <c r="M92" i="7"/>
  <c r="N92" i="7" s="1"/>
  <c r="L92" i="7"/>
  <c r="L77" i="7"/>
  <c r="M77" i="7"/>
  <c r="N77" i="7" s="1"/>
  <c r="M105" i="7"/>
  <c r="N105" i="7" s="1"/>
  <c r="L105" i="7"/>
  <c r="L96" i="6"/>
  <c r="M96" i="6"/>
  <c r="N96" i="6" s="1"/>
  <c r="M86" i="7"/>
  <c r="N86" i="7" s="1"/>
  <c r="L86" i="7"/>
  <c r="C85" i="7"/>
  <c r="M84" i="7"/>
  <c r="N84" i="7" s="1"/>
  <c r="L84" i="7"/>
  <c r="M110" i="8" l="1"/>
  <c r="N109" i="8"/>
  <c r="O109" i="8" s="1"/>
  <c r="Y115" i="8"/>
  <c r="Z114" i="8"/>
  <c r="AA114" i="8" s="1"/>
  <c r="W114" i="8"/>
  <c r="X114" i="8" s="1"/>
  <c r="V115" i="8"/>
  <c r="S115" i="8"/>
  <c r="T114" i="8"/>
  <c r="U114" i="8" s="1"/>
  <c r="C121" i="6"/>
  <c r="L121" i="5"/>
  <c r="M121" i="5"/>
  <c r="N121" i="5" s="1"/>
  <c r="C119" i="22"/>
  <c r="L119" i="21"/>
  <c r="M119" i="21"/>
  <c r="N119" i="21" s="1"/>
  <c r="C120" i="7"/>
  <c r="L120" i="6"/>
  <c r="M120" i="6"/>
  <c r="N120" i="6" s="1"/>
  <c r="C123" i="1"/>
  <c r="Q114" i="8"/>
  <c r="R114" i="8" s="1"/>
  <c r="P115" i="8"/>
  <c r="L107" i="22"/>
  <c r="M107" i="22"/>
  <c r="N107" i="22" s="1"/>
  <c r="C122" i="5"/>
  <c r="M122" i="1"/>
  <c r="N122" i="1" s="1"/>
  <c r="L122" i="1"/>
  <c r="L96" i="7"/>
  <c r="M96" i="7"/>
  <c r="N96" i="7" s="1"/>
  <c r="M85" i="7"/>
  <c r="N85" i="7" s="1"/>
  <c r="L85" i="7"/>
  <c r="L63" i="7"/>
  <c r="M63" i="7"/>
  <c r="N63" i="7" s="1"/>
  <c r="M74" i="7"/>
  <c r="N74" i="7" s="1"/>
  <c r="L74" i="7"/>
  <c r="M40" i="7"/>
  <c r="N40" i="7" s="1"/>
  <c r="L40" i="7"/>
  <c r="N110" i="8" l="1"/>
  <c r="O110" i="8" s="1"/>
  <c r="M111" i="8"/>
  <c r="Y116" i="8"/>
  <c r="Z115" i="8"/>
  <c r="AA115" i="8" s="1"/>
  <c r="V116" i="8"/>
  <c r="W115" i="8"/>
  <c r="X115" i="8" s="1"/>
  <c r="T115" i="8"/>
  <c r="U115" i="8" s="1"/>
  <c r="S116" i="8"/>
  <c r="C123" i="5"/>
  <c r="L123" i="1"/>
  <c r="M123" i="1"/>
  <c r="N123" i="1" s="1"/>
  <c r="C120" i="19"/>
  <c r="M120" i="7"/>
  <c r="N120" i="7" s="1"/>
  <c r="L120" i="7"/>
  <c r="M119" i="22"/>
  <c r="N119" i="22" s="1"/>
  <c r="L119" i="22"/>
  <c r="C122" i="6"/>
  <c r="M122" i="5"/>
  <c r="N122" i="5" s="1"/>
  <c r="L122" i="5"/>
  <c r="Q115" i="8"/>
  <c r="R115" i="8" s="1"/>
  <c r="P116" i="8"/>
  <c r="C124" i="1"/>
  <c r="C121" i="7"/>
  <c r="L121" i="6"/>
  <c r="M121" i="6"/>
  <c r="N121" i="6" s="1"/>
  <c r="M112" i="8" l="1"/>
  <c r="N111" i="8"/>
  <c r="O111" i="8" s="1"/>
  <c r="Y117" i="8"/>
  <c r="Z116" i="8"/>
  <c r="AA116" i="8" s="1"/>
  <c r="V117" i="8"/>
  <c r="W116" i="8"/>
  <c r="X116" i="8" s="1"/>
  <c r="S117" i="8"/>
  <c r="T116" i="8"/>
  <c r="U116" i="8" s="1"/>
  <c r="C122" i="7"/>
  <c r="L122" i="6"/>
  <c r="M122" i="6"/>
  <c r="N122" i="6" s="1"/>
  <c r="C121" i="19"/>
  <c r="M121" i="7"/>
  <c r="N121" i="7" s="1"/>
  <c r="L121" i="7"/>
  <c r="C124" i="5"/>
  <c r="L124" i="1"/>
  <c r="M124" i="1"/>
  <c r="N124" i="1" s="1"/>
  <c r="P117" i="8"/>
  <c r="Q116" i="8"/>
  <c r="R116" i="8" s="1"/>
  <c r="C125" i="1"/>
  <c r="C120" i="20"/>
  <c r="L120" i="19"/>
  <c r="M120" i="19"/>
  <c r="N120" i="19" s="1"/>
  <c r="C123" i="6"/>
  <c r="M123" i="5"/>
  <c r="N123" i="5" s="1"/>
  <c r="L123" i="5"/>
  <c r="M113" i="8" l="1"/>
  <c r="N112" i="8"/>
  <c r="O112" i="8" s="1"/>
  <c r="Z117" i="8"/>
  <c r="AA117" i="8" s="1"/>
  <c r="Y118" i="8"/>
  <c r="V118" i="8"/>
  <c r="W117" i="8"/>
  <c r="X117" i="8" s="1"/>
  <c r="T117" i="8"/>
  <c r="U117" i="8" s="1"/>
  <c r="S118" i="8"/>
  <c r="C123" i="7"/>
  <c r="L123" i="6"/>
  <c r="M123" i="6"/>
  <c r="N123" i="6" s="1"/>
  <c r="C125" i="5"/>
  <c r="L125" i="1"/>
  <c r="M125" i="1"/>
  <c r="N125" i="1" s="1"/>
  <c r="C121" i="20"/>
  <c r="M121" i="19"/>
  <c r="N121" i="19" s="1"/>
  <c r="L121" i="19"/>
  <c r="C122" i="19"/>
  <c r="L122" i="7"/>
  <c r="M122" i="7"/>
  <c r="N122" i="7" s="1"/>
  <c r="C124" i="6"/>
  <c r="M124" i="5"/>
  <c r="N124" i="5" s="1"/>
  <c r="L124" i="5"/>
  <c r="C120" i="21"/>
  <c r="M120" i="20"/>
  <c r="N120" i="20" s="1"/>
  <c r="L120" i="20"/>
  <c r="C126" i="1"/>
  <c r="Q117" i="8"/>
  <c r="R117" i="8" s="1"/>
  <c r="P118" i="8"/>
  <c r="N113" i="8" l="1"/>
  <c r="O113" i="8" s="1"/>
  <c r="M114" i="8"/>
  <c r="Y119" i="8"/>
  <c r="Z118" i="8"/>
  <c r="AA118" i="8" s="1"/>
  <c r="V119" i="8"/>
  <c r="W118" i="8"/>
  <c r="X118" i="8" s="1"/>
  <c r="S119" i="8"/>
  <c r="T118" i="8"/>
  <c r="U118" i="8" s="1"/>
  <c r="C125" i="6"/>
  <c r="M125" i="5"/>
  <c r="N125" i="5" s="1"/>
  <c r="L125" i="5"/>
  <c r="Q118" i="8"/>
  <c r="R118" i="8" s="1"/>
  <c r="P119" i="8"/>
  <c r="C127" i="1"/>
  <c r="C121" i="21"/>
  <c r="L121" i="20"/>
  <c r="M121" i="20"/>
  <c r="N121" i="20" s="1"/>
  <c r="C126" i="5"/>
  <c r="L126" i="1"/>
  <c r="M126" i="1"/>
  <c r="N126" i="1" s="1"/>
  <c r="C120" i="22"/>
  <c r="M120" i="21"/>
  <c r="N120" i="21" s="1"/>
  <c r="L120" i="21"/>
  <c r="C122" i="20"/>
  <c r="L122" i="19"/>
  <c r="M122" i="19"/>
  <c r="N122" i="19" s="1"/>
  <c r="C124" i="7"/>
  <c r="L124" i="6"/>
  <c r="M124" i="6"/>
  <c r="N124" i="6" s="1"/>
  <c r="C123" i="19"/>
  <c r="L123" i="7"/>
  <c r="M123" i="7"/>
  <c r="N123" i="7" s="1"/>
  <c r="M115" i="8" l="1"/>
  <c r="N114" i="8"/>
  <c r="O114" i="8" s="1"/>
  <c r="Y120" i="8"/>
  <c r="Z119" i="8"/>
  <c r="AA119" i="8" s="1"/>
  <c r="V120" i="8"/>
  <c r="W119" i="8"/>
  <c r="X119" i="8" s="1"/>
  <c r="T119" i="8"/>
  <c r="U119" i="8" s="1"/>
  <c r="S120" i="8"/>
  <c r="C123" i="20"/>
  <c r="M123" i="19"/>
  <c r="N123" i="19" s="1"/>
  <c r="L123" i="19"/>
  <c r="C121" i="22"/>
  <c r="L121" i="21"/>
  <c r="M121" i="21"/>
  <c r="N121" i="21" s="1"/>
  <c r="C126" i="6"/>
  <c r="L126" i="5"/>
  <c r="M126" i="5"/>
  <c r="N126" i="5" s="1"/>
  <c r="C127" i="5"/>
  <c r="L127" i="1"/>
  <c r="M127" i="1"/>
  <c r="N127" i="1" s="1"/>
  <c r="C124" i="19"/>
  <c r="M124" i="7"/>
  <c r="N124" i="7" s="1"/>
  <c r="L124" i="7"/>
  <c r="C122" i="21"/>
  <c r="L122" i="20"/>
  <c r="M122" i="20"/>
  <c r="N122" i="20" s="1"/>
  <c r="M120" i="22"/>
  <c r="N120" i="22" s="1"/>
  <c r="L120" i="22"/>
  <c r="Q119" i="8"/>
  <c r="R119" i="8" s="1"/>
  <c r="P120" i="8"/>
  <c r="C128" i="1"/>
  <c r="C125" i="7"/>
  <c r="L125" i="6"/>
  <c r="M125" i="6"/>
  <c r="N125" i="6" s="1"/>
  <c r="M116" i="8" l="1"/>
  <c r="N115" i="8"/>
  <c r="O115" i="8" s="1"/>
  <c r="Y121" i="8"/>
  <c r="Z121" i="8" s="1"/>
  <c r="AA121" i="8" s="1"/>
  <c r="Z120" i="8"/>
  <c r="AA120" i="8" s="1"/>
  <c r="W120" i="8"/>
  <c r="X120" i="8" s="1"/>
  <c r="V121" i="8"/>
  <c r="W121" i="8" s="1"/>
  <c r="X121" i="8" s="1"/>
  <c r="S121" i="8"/>
  <c r="T121" i="8" s="1"/>
  <c r="U121" i="8" s="1"/>
  <c r="T120" i="8"/>
  <c r="U120" i="8" s="1"/>
  <c r="C127" i="6"/>
  <c r="M127" i="5"/>
  <c r="N127" i="5" s="1"/>
  <c r="L127" i="5"/>
  <c r="C126" i="7"/>
  <c r="L126" i="6"/>
  <c r="M126" i="6"/>
  <c r="N126" i="6" s="1"/>
  <c r="C128" i="5"/>
  <c r="M128" i="1"/>
  <c r="N128" i="1" s="1"/>
  <c r="L128" i="1"/>
  <c r="C118" i="1"/>
  <c r="C125" i="19"/>
  <c r="L125" i="7"/>
  <c r="M125" i="7"/>
  <c r="N125" i="7" s="1"/>
  <c r="C124" i="20"/>
  <c r="M124" i="19"/>
  <c r="N124" i="19" s="1"/>
  <c r="L124" i="19"/>
  <c r="P121" i="8"/>
  <c r="Q120" i="8"/>
  <c r="R120" i="8" s="1"/>
  <c r="C122" i="22"/>
  <c r="M122" i="21"/>
  <c r="N122" i="21" s="1"/>
  <c r="L122" i="21"/>
  <c r="M121" i="22"/>
  <c r="N121" i="22" s="1"/>
  <c r="L121" i="22"/>
  <c r="C123" i="21"/>
  <c r="L123" i="20"/>
  <c r="M123" i="20"/>
  <c r="N123" i="20" s="1"/>
  <c r="N116" i="8" l="1"/>
  <c r="O116" i="8" s="1"/>
  <c r="M117" i="8"/>
  <c r="C125" i="20"/>
  <c r="L125" i="19"/>
  <c r="M125" i="19"/>
  <c r="N125" i="19" s="1"/>
  <c r="C128" i="6"/>
  <c r="M128" i="5"/>
  <c r="N128" i="5" s="1"/>
  <c r="L128" i="5"/>
  <c r="C118" i="5"/>
  <c r="L118" i="1"/>
  <c r="M118" i="1"/>
  <c r="N118" i="1" s="1"/>
  <c r="C124" i="21"/>
  <c r="L124" i="20"/>
  <c r="M124" i="20"/>
  <c r="N124" i="20" s="1"/>
  <c r="C123" i="22"/>
  <c r="M123" i="21"/>
  <c r="N123" i="21" s="1"/>
  <c r="L123" i="21"/>
  <c r="C130" i="1"/>
  <c r="Q121" i="8"/>
  <c r="R121" i="8" s="1"/>
  <c r="C127" i="7"/>
  <c r="L127" i="6"/>
  <c r="M127" i="6"/>
  <c r="N127" i="6" s="1"/>
  <c r="M122" i="22"/>
  <c r="N122" i="22" s="1"/>
  <c r="L122" i="22"/>
  <c r="C126" i="19"/>
  <c r="M126" i="7"/>
  <c r="N126" i="7" s="1"/>
  <c r="L126" i="7"/>
  <c r="N117" i="8" l="1"/>
  <c r="O117" i="8" s="1"/>
  <c r="M118" i="8"/>
  <c r="C128" i="7"/>
  <c r="L128" i="6"/>
  <c r="M128" i="6"/>
  <c r="N128" i="6" s="1"/>
  <c r="C126" i="20"/>
  <c r="L126" i="19"/>
  <c r="M126" i="19"/>
  <c r="N126" i="19" s="1"/>
  <c r="L123" i="22"/>
  <c r="M123" i="22"/>
  <c r="N123" i="22" s="1"/>
  <c r="L118" i="5"/>
  <c r="M118" i="5"/>
  <c r="N118" i="5" s="1"/>
  <c r="C118" i="6"/>
  <c r="C124" i="22"/>
  <c r="M124" i="21"/>
  <c r="N124" i="21" s="1"/>
  <c r="L124" i="21"/>
  <c r="C130" i="5"/>
  <c r="M130" i="1"/>
  <c r="N130" i="1" s="1"/>
  <c r="L130" i="1"/>
  <c r="C129" i="1"/>
  <c r="C127" i="19"/>
  <c r="L127" i="7"/>
  <c r="M127" i="7"/>
  <c r="N127" i="7" s="1"/>
  <c r="C125" i="21"/>
  <c r="L125" i="20"/>
  <c r="M125" i="20"/>
  <c r="N125" i="20" s="1"/>
  <c r="M119" i="8" l="1"/>
  <c r="N118" i="8"/>
  <c r="O118" i="8" s="1"/>
  <c r="L118" i="6"/>
  <c r="M118" i="6"/>
  <c r="N118" i="6" s="1"/>
  <c r="C126" i="21"/>
  <c r="L126" i="20"/>
  <c r="M126" i="20"/>
  <c r="N126" i="20" s="1"/>
  <c r="C127" i="20"/>
  <c r="M127" i="19"/>
  <c r="N127" i="19" s="1"/>
  <c r="L127" i="19"/>
  <c r="C130" i="6"/>
  <c r="C129" i="5"/>
  <c r="M130" i="5"/>
  <c r="N130" i="5" s="1"/>
  <c r="L130" i="5"/>
  <c r="C125" i="22"/>
  <c r="M125" i="21"/>
  <c r="N125" i="21" s="1"/>
  <c r="L125" i="21"/>
  <c r="L129" i="1"/>
  <c r="M129" i="1"/>
  <c r="N129" i="1" s="1"/>
  <c r="C131" i="1"/>
  <c r="C132" i="1" s="1"/>
  <c r="M124" i="22"/>
  <c r="N124" i="22" s="1"/>
  <c r="L124" i="22"/>
  <c r="C128" i="19"/>
  <c r="L128" i="7"/>
  <c r="M128" i="7"/>
  <c r="N128" i="7" s="1"/>
  <c r="C118" i="7"/>
  <c r="N119" i="8" l="1"/>
  <c r="O119" i="8" s="1"/>
  <c r="M120" i="8"/>
  <c r="M131" i="1"/>
  <c r="N131" i="1" s="1"/>
  <c r="L131" i="1"/>
  <c r="M129" i="5"/>
  <c r="N129" i="5" s="1"/>
  <c r="L129" i="5"/>
  <c r="C131" i="5"/>
  <c r="C132" i="5" s="1"/>
  <c r="C127" i="21"/>
  <c r="M127" i="20"/>
  <c r="N127" i="20" s="1"/>
  <c r="L127" i="20"/>
  <c r="C126" i="22"/>
  <c r="L126" i="21"/>
  <c r="M126" i="21"/>
  <c r="N126" i="21" s="1"/>
  <c r="C130" i="7"/>
  <c r="C129" i="6"/>
  <c r="M130" i="6"/>
  <c r="N130" i="6" s="1"/>
  <c r="L130" i="6"/>
  <c r="M118" i="7"/>
  <c r="N118" i="7" s="1"/>
  <c r="L118" i="7"/>
  <c r="C128" i="20"/>
  <c r="M128" i="19"/>
  <c r="N128" i="19" s="1"/>
  <c r="L128" i="19"/>
  <c r="C118" i="19"/>
  <c r="L125" i="22"/>
  <c r="M125" i="22"/>
  <c r="N125" i="22" s="1"/>
  <c r="N120" i="8" l="1"/>
  <c r="O120" i="8" s="1"/>
  <c r="M121" i="8"/>
  <c r="N121" i="8" s="1"/>
  <c r="O121" i="8" s="1"/>
  <c r="M129" i="6"/>
  <c r="N129" i="6" s="1"/>
  <c r="L129" i="6"/>
  <c r="C131" i="6"/>
  <c r="C132" i="6" s="1"/>
  <c r="C127" i="22"/>
  <c r="M127" i="21"/>
  <c r="N127" i="21" s="1"/>
  <c r="L127" i="21"/>
  <c r="M118" i="19"/>
  <c r="N118" i="19" s="1"/>
  <c r="L118" i="19"/>
  <c r="C130" i="19"/>
  <c r="C129" i="7"/>
  <c r="M130" i="7"/>
  <c r="N130" i="7" s="1"/>
  <c r="L130" i="7"/>
  <c r="M126" i="22"/>
  <c r="N126" i="22" s="1"/>
  <c r="L126" i="22"/>
  <c r="L131" i="5"/>
  <c r="M131" i="5"/>
  <c r="N131" i="5" s="1"/>
  <c r="C128" i="21"/>
  <c r="L128" i="20"/>
  <c r="M128" i="20"/>
  <c r="N128" i="20" s="1"/>
  <c r="C118" i="20"/>
  <c r="M127" i="22" l="1"/>
  <c r="N127" i="22" s="1"/>
  <c r="L127" i="22"/>
  <c r="C128" i="22"/>
  <c r="L128" i="21"/>
  <c r="M128" i="21"/>
  <c r="N128" i="21" s="1"/>
  <c r="C118" i="21"/>
  <c r="L129" i="7"/>
  <c r="M129" i="7"/>
  <c r="N129" i="7" s="1"/>
  <c r="C131" i="7"/>
  <c r="C132" i="7" s="1"/>
  <c r="L131" i="6"/>
  <c r="M131" i="6"/>
  <c r="N131" i="6" s="1"/>
  <c r="M118" i="20"/>
  <c r="N118" i="20" s="1"/>
  <c r="L118" i="20"/>
  <c r="C130" i="20"/>
  <c r="L130" i="19"/>
  <c r="M130" i="19"/>
  <c r="N130" i="19" s="1"/>
  <c r="C129" i="19"/>
  <c r="C130" i="21" l="1"/>
  <c r="M130" i="20"/>
  <c r="N130" i="20" s="1"/>
  <c r="C129" i="20"/>
  <c r="L130" i="20"/>
  <c r="M128" i="22"/>
  <c r="N128" i="22" s="1"/>
  <c r="L128" i="22"/>
  <c r="C118" i="22"/>
  <c r="L131" i="7"/>
  <c r="M131" i="7"/>
  <c r="N131" i="7" s="1"/>
  <c r="M129" i="19"/>
  <c r="N129" i="19" s="1"/>
  <c r="L129" i="19"/>
  <c r="C131" i="19"/>
  <c r="C132" i="19" s="1"/>
  <c r="L118" i="21"/>
  <c r="M118" i="21"/>
  <c r="N118" i="21" s="1"/>
  <c r="M131" i="19" l="1"/>
  <c r="N131" i="19" s="1"/>
  <c r="L131" i="19"/>
  <c r="C130" i="22"/>
  <c r="M130" i="21"/>
  <c r="N130" i="21" s="1"/>
  <c r="L130" i="21"/>
  <c r="C129" i="21"/>
  <c r="M118" i="22"/>
  <c r="N118" i="22" s="1"/>
  <c r="L118" i="22"/>
  <c r="C131" i="20"/>
  <c r="C132" i="20" s="1"/>
  <c r="L129" i="20"/>
  <c r="M129" i="20"/>
  <c r="N129" i="20" s="1"/>
  <c r="M130" i="22" l="1"/>
  <c r="N130" i="22" s="1"/>
  <c r="C129" i="22"/>
  <c r="L130" i="22"/>
  <c r="M131" i="20"/>
  <c r="N131" i="20" s="1"/>
  <c r="L131" i="20"/>
  <c r="L129" i="21"/>
  <c r="M129" i="21"/>
  <c r="N129" i="21" s="1"/>
  <c r="C131" i="21"/>
  <c r="C132" i="21" s="1"/>
  <c r="L129" i="22" l="1"/>
  <c r="M129" i="22"/>
  <c r="N129" i="22" s="1"/>
  <c r="C131" i="22"/>
  <c r="C132" i="22" s="1"/>
  <c r="L131" i="21"/>
  <c r="M131" i="21"/>
  <c r="N131" i="21" s="1"/>
  <c r="L131" i="22" l="1"/>
  <c r="M131" i="22"/>
  <c r="N131"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Rayma Delaney</author>
    <author>Ryan Daly</author>
  </authors>
  <commentList>
    <comment ref="B1" authorId="0" shapeId="0" xr:uid="{00000000-0006-0000-0200-000001000000}">
      <text>
        <r>
          <rPr>
            <b/>
            <sz val="9"/>
            <color indexed="81"/>
            <rFont val="Tahoma"/>
            <family val="2"/>
          </rPr>
          <t>DHHS internal instruction</t>
        </r>
        <r>
          <rPr>
            <sz val="9"/>
            <color indexed="81"/>
            <rFont val="Tahoma"/>
            <family val="2"/>
          </rPr>
          <t xml:space="preserve">
</t>
        </r>
        <r>
          <rPr>
            <sz val="8"/>
            <color indexed="81"/>
            <rFont val="Tahoma"/>
            <family val="2"/>
          </rPr>
          <t xml:space="preserve">If ORIGINAL budget is approved, attach a PDF frint of this tab </t>
        </r>
        <r>
          <rPr>
            <b/>
            <sz val="8"/>
            <color indexed="81"/>
            <rFont val="Tahoma"/>
            <family val="2"/>
          </rPr>
          <t>'3-Budget + REVISE'</t>
        </r>
        <r>
          <rPr>
            <sz val="8"/>
            <color indexed="81"/>
            <rFont val="Tahoma"/>
            <family val="2"/>
          </rPr>
          <t xml:space="preserve"> to the subaward agreement for execution.</t>
        </r>
      </text>
    </comment>
    <comment ref="K9" authorId="1" shapeId="0" xr:uid="{90F38FE7-5645-4CB6-A039-E01B3766714A}">
      <text>
        <r>
          <rPr>
            <b/>
            <sz val="9"/>
            <color indexed="81"/>
            <rFont val="Tahoma"/>
            <family val="2"/>
          </rPr>
          <t>Reminder</t>
        </r>
        <r>
          <rPr>
            <sz val="9"/>
            <color indexed="81"/>
            <rFont val="Tahoma"/>
            <family val="2"/>
          </rPr>
          <t xml:space="preserve">
Only cells highlighted in this pale yellow color may be edited. All others are locked to preserve document links and formulas.</t>
        </r>
      </text>
    </comment>
  </commentList>
</comments>
</file>

<file path=xl/sharedStrings.xml><?xml version="1.0" encoding="utf-8"?>
<sst xmlns="http://schemas.openxmlformats.org/spreadsheetml/2006/main" count="490" uniqueCount="219">
  <si>
    <t>Budget Line Items</t>
  </si>
  <si>
    <t>Report Period</t>
  </si>
  <si>
    <t>Grant #</t>
  </si>
  <si>
    <t>Subrecipient</t>
  </si>
  <si>
    <t>Address</t>
  </si>
  <si>
    <t>City / State / Zip</t>
  </si>
  <si>
    <t>Project</t>
  </si>
  <si>
    <t>Signature</t>
  </si>
  <si>
    <t>Date</t>
  </si>
  <si>
    <t>Print/type name</t>
  </si>
  <si>
    <t>Title</t>
  </si>
  <si>
    <t>Budget</t>
  </si>
  <si>
    <r>
      <t xml:space="preserve">[NAME authorized </t>
    </r>
    <r>
      <rPr>
        <b/>
        <sz val="10"/>
        <rFont val="Tahoma"/>
        <family val="2"/>
      </rPr>
      <t xml:space="preserve">finance </t>
    </r>
    <r>
      <rPr>
        <sz val="10"/>
        <rFont val="Tahoma"/>
        <family val="2"/>
      </rPr>
      <t>staff]</t>
    </r>
  </si>
  <si>
    <r>
      <t xml:space="preserve">[TITLE authorized </t>
    </r>
    <r>
      <rPr>
        <b/>
        <sz val="10"/>
        <rFont val="Tahoma"/>
        <family val="2"/>
      </rPr>
      <t>finance</t>
    </r>
    <r>
      <rPr>
        <sz val="10"/>
        <rFont val="Tahoma"/>
        <family val="2"/>
      </rPr>
      <t xml:space="preserve"> staff]</t>
    </r>
  </si>
  <si>
    <r>
      <t xml:space="preserve">[NAME authorized </t>
    </r>
    <r>
      <rPr>
        <b/>
        <sz val="10"/>
        <rFont val="Tahoma"/>
        <family val="2"/>
      </rPr>
      <t>program</t>
    </r>
    <r>
      <rPr>
        <sz val="10"/>
        <rFont val="Tahoma"/>
        <family val="2"/>
      </rPr>
      <t xml:space="preserve"> staff]</t>
    </r>
  </si>
  <si>
    <r>
      <t xml:space="preserve">[TITLE authorized </t>
    </r>
    <r>
      <rPr>
        <b/>
        <sz val="10"/>
        <rFont val="Tahoma"/>
        <family val="2"/>
      </rPr>
      <t>program</t>
    </r>
    <r>
      <rPr>
        <sz val="10"/>
        <rFont val="Tahoma"/>
        <family val="2"/>
      </rPr>
      <t xml:space="preserve"> staff]</t>
    </r>
  </si>
  <si>
    <t>Print/type name of authorized finance staff</t>
  </si>
  <si>
    <r>
      <t>[NAME authorized</t>
    </r>
    <r>
      <rPr>
        <b/>
        <sz val="10"/>
        <rFont val="Tahoma"/>
        <family val="2"/>
      </rPr>
      <t xml:space="preserve"> program</t>
    </r>
    <r>
      <rPr>
        <sz val="10"/>
        <rFont val="Tahoma"/>
        <family val="2"/>
      </rPr>
      <t xml:space="preserve"> staff]</t>
    </r>
  </si>
  <si>
    <r>
      <t xml:space="preserve">[NAME authorized </t>
    </r>
    <r>
      <rPr>
        <b/>
        <sz val="10"/>
        <rFont val="Tahoma"/>
        <family val="2"/>
      </rPr>
      <t>finance</t>
    </r>
    <r>
      <rPr>
        <sz val="10"/>
        <rFont val="Tahoma"/>
        <family val="2"/>
      </rPr>
      <t xml:space="preserve"> staff]</t>
    </r>
  </si>
  <si>
    <r>
      <t>[TITLE authorized</t>
    </r>
    <r>
      <rPr>
        <b/>
        <sz val="10"/>
        <rFont val="Tahoma"/>
        <family val="2"/>
      </rPr>
      <t xml:space="preserve"> finance</t>
    </r>
    <r>
      <rPr>
        <sz val="10"/>
        <rFont val="Tahoma"/>
        <family val="2"/>
      </rPr>
      <t xml:space="preserve"> staff]</t>
    </r>
  </si>
  <si>
    <t>Expense Report</t>
  </si>
  <si>
    <t xml:space="preserve"> -Y3</t>
  </si>
  <si>
    <t>cumulative</t>
  </si>
  <si>
    <t>budget</t>
  </si>
  <si>
    <t>available balance</t>
  </si>
  <si>
    <t>% expended</t>
  </si>
  <si>
    <t>Explain any unanticipated or unique expenditures below:</t>
  </si>
  <si>
    <t xml:space="preserve"> </t>
  </si>
  <si>
    <t>Calculator -  indirect cost rate x MTDC</t>
  </si>
  <si>
    <t>Modified Total Direct Costs (MTDC)</t>
  </si>
  <si>
    <t>Direct Salaries and Wages</t>
  </si>
  <si>
    <t>Applicable Fringe Benefits</t>
  </si>
  <si>
    <t>Materials and Supplies</t>
  </si>
  <si>
    <t>Services</t>
  </si>
  <si>
    <t>Travel (mileage only)</t>
  </si>
  <si>
    <t>Subaward (up to $25,000)</t>
  </si>
  <si>
    <t xml:space="preserve">Total MTDC (base) </t>
  </si>
  <si>
    <r>
      <t xml:space="preserve">rate x base = </t>
    </r>
    <r>
      <rPr>
        <b/>
        <sz val="11"/>
        <color rgb="FFC00000"/>
        <rFont val="Calibri"/>
        <family val="2"/>
        <scheme val="minor"/>
      </rPr>
      <t>Indirect Costs</t>
    </r>
  </si>
  <si>
    <t>addl allowable costs excluded in MTDC base</t>
  </si>
  <si>
    <t>total projected costs (budget) if approved = subaward</t>
  </si>
  <si>
    <t>calculations</t>
  </si>
  <si>
    <t>definition</t>
  </si>
  <si>
    <t xml:space="preserve">Total Project Costs </t>
  </si>
  <si>
    <t>project budget</t>
  </si>
  <si>
    <t>Match</t>
  </si>
  <si>
    <t>$ and/or value from applicant</t>
  </si>
  <si>
    <t>Subgrant</t>
  </si>
  <si>
    <t>% match</t>
  </si>
  <si>
    <t>2a</t>
  </si>
  <si>
    <t>cash</t>
  </si>
  <si>
    <t>cash from non-federal source</t>
  </si>
  <si>
    <t>2b</t>
  </si>
  <si>
    <t>inkind</t>
  </si>
  <si>
    <t>value assessed to 3rd-party contribution</t>
  </si>
  <si>
    <t>Program Income Tracker</t>
  </si>
  <si>
    <t xml:space="preserve">Subrecipient: </t>
  </si>
  <si>
    <t>Subaward #:</t>
  </si>
  <si>
    <t>A.</t>
  </si>
  <si>
    <t>BEGINNING BALANCE</t>
  </si>
  <si>
    <t>B.</t>
  </si>
  <si>
    <t>Revenue (by source)</t>
  </si>
  <si>
    <t>B.1.</t>
  </si>
  <si>
    <t>Medicaid</t>
  </si>
  <si>
    <t>B.2.</t>
  </si>
  <si>
    <t>Private Ins</t>
  </si>
  <si>
    <t>B.3.</t>
  </si>
  <si>
    <t>Client fees</t>
  </si>
  <si>
    <t>B.4.</t>
  </si>
  <si>
    <t>Donations</t>
  </si>
  <si>
    <t>B.5.</t>
  </si>
  <si>
    <t>(specify)</t>
  </si>
  <si>
    <t>C.</t>
  </si>
  <si>
    <t>Subtotal</t>
  </si>
  <si>
    <t>D.</t>
  </si>
  <si>
    <t>Total</t>
  </si>
  <si>
    <t>E.</t>
  </si>
  <si>
    <r>
      <t xml:space="preserve">Expenditures (matching - </t>
    </r>
    <r>
      <rPr>
        <i/>
        <sz val="11"/>
        <color theme="1"/>
        <rFont val="Calibri"/>
        <family val="2"/>
        <scheme val="minor"/>
      </rPr>
      <t>cash</t>
    </r>
    <r>
      <rPr>
        <sz val="10"/>
        <rFont val="Arial"/>
        <family val="2"/>
      </rPr>
      <t>)</t>
    </r>
  </si>
  <si>
    <t>F.</t>
  </si>
  <si>
    <t>Expenditures (addition)</t>
  </si>
  <si>
    <t>G.</t>
  </si>
  <si>
    <t>ENDING BALANCE</t>
  </si>
  <si>
    <r>
      <t xml:space="preserve">SAMPLE - </t>
    </r>
    <r>
      <rPr>
        <b/>
        <sz val="10"/>
        <color rgb="FFC00000"/>
        <rFont val="Arial"/>
        <family val="2"/>
      </rPr>
      <t>deduction</t>
    </r>
  </si>
  <si>
    <r>
      <rPr>
        <sz val="10"/>
        <color rgb="FFC00000"/>
        <rFont val="Arial"/>
        <family val="2"/>
      </rPr>
      <t>SAMPLE -</t>
    </r>
    <r>
      <rPr>
        <b/>
        <sz val="10"/>
        <color rgb="FFC00000"/>
        <rFont val="Arial"/>
        <family val="2"/>
      </rPr>
      <t xml:space="preserve"> matching &amp; addition</t>
    </r>
  </si>
  <si>
    <t>1st period</t>
  </si>
  <si>
    <t>2nd Period</t>
  </si>
  <si>
    <t>3rd Period</t>
  </si>
  <si>
    <t>4th Period</t>
  </si>
  <si>
    <t>1st Period</t>
  </si>
  <si>
    <t>ORIGINAL budget</t>
  </si>
  <si>
    <t>REVISION in the 2nd Period</t>
  </si>
  <si>
    <t>REVISION in the 3rd Period</t>
  </si>
  <si>
    <t>REVISION in the 4th Period</t>
  </si>
  <si>
    <t>Budget Categories &amp; Line Items</t>
  </si>
  <si>
    <t xml:space="preserve">Total </t>
  </si>
  <si>
    <t>TOTAL</t>
  </si>
  <si>
    <t>subaward agreement (beginning &amp; ending dates)</t>
  </si>
  <si>
    <t>3rd period expense</t>
  </si>
  <si>
    <t>1st period expense</t>
  </si>
  <si>
    <t>2nd period expense</t>
  </si>
  <si>
    <t>4th period expense</t>
  </si>
  <si>
    <t>Budget Justification</t>
  </si>
  <si>
    <t>100 - PERSONNEL - Salary / Wage</t>
  </si>
  <si>
    <t>200 - PERSONNEL - Benefits</t>
  </si>
  <si>
    <t>300 - TRAVEL</t>
  </si>
  <si>
    <t>400 - SUPPLIES</t>
  </si>
  <si>
    <t>500 - EQUIPMENT</t>
  </si>
  <si>
    <t>600 - CONTRACTUAL</t>
  </si>
  <si>
    <t>800 - (identify category)</t>
  </si>
  <si>
    <t>900 - Indirect Costs</t>
  </si>
  <si>
    <r>
      <t>use</t>
    </r>
    <r>
      <rPr>
        <b/>
        <sz val="10"/>
        <rFont val="Tahoma"/>
        <family val="2"/>
      </rPr>
      <t xml:space="preserve"> "Indirect Cost Calculator"</t>
    </r>
  </si>
  <si>
    <t>REVISION in the 1st Period</t>
  </si>
  <si>
    <t>Period 2</t>
  </si>
  <si>
    <t>Period 3</t>
  </si>
  <si>
    <t>Period 4</t>
  </si>
  <si>
    <t>Period 1</t>
  </si>
  <si>
    <r>
      <t xml:space="preserve">[Columns B &amp; C </t>
    </r>
    <r>
      <rPr>
        <u/>
        <sz val="12"/>
        <color rgb="FFC00000"/>
        <rFont val="Segoe UI"/>
        <family val="2"/>
      </rPr>
      <t xml:space="preserve">auto fill </t>
    </r>
    <r>
      <rPr>
        <sz val="12"/>
        <color rgb="FFC00000"/>
        <rFont val="Segoe UI"/>
        <family val="2"/>
      </rPr>
      <t>---&gt;</t>
    </r>
    <r>
      <rPr>
        <b/>
        <sz val="12"/>
        <color rgb="FFC00000"/>
        <rFont val="Segoe UI"/>
        <family val="2"/>
      </rPr>
      <t xml:space="preserve">"3-Budget + REVISE' </t>
    </r>
    <r>
      <rPr>
        <sz val="12"/>
        <color rgb="FFC00000"/>
        <rFont val="Segoe UI"/>
        <family val="2"/>
      </rPr>
      <t>worksheet.]</t>
    </r>
  </si>
  <si>
    <r>
      <t xml:space="preserve">If ORIGINAL budget, </t>
    </r>
    <r>
      <rPr>
        <b/>
        <sz val="10.5"/>
        <color rgb="FFC00000"/>
        <rFont val="Segoe UI"/>
        <family val="2"/>
      </rPr>
      <t>enter $ value.</t>
    </r>
  </si>
  <si>
    <r>
      <t xml:space="preserve">Fully describe </t>
    </r>
    <r>
      <rPr>
        <i/>
        <sz val="11"/>
        <color rgb="FF007E00"/>
        <rFont val="Segoe UI"/>
        <family val="2"/>
      </rPr>
      <t xml:space="preserve">line items </t>
    </r>
    <r>
      <rPr>
        <sz val="11"/>
        <color rgb="FF007E00"/>
        <rFont val="Segoe UI"/>
        <family val="2"/>
      </rPr>
      <t>[Column A]</t>
    </r>
    <r>
      <rPr>
        <i/>
        <sz val="11"/>
        <color rgb="FF007E00"/>
        <rFont val="Segoe UI"/>
        <family val="2"/>
      </rPr>
      <t xml:space="preserve"> to justify its $ value </t>
    </r>
    <r>
      <rPr>
        <sz val="11"/>
        <color rgb="FF007E00"/>
        <rFont val="Segoe UI"/>
        <family val="2"/>
      </rPr>
      <t>[Column C]</t>
    </r>
    <r>
      <rPr>
        <i/>
        <sz val="11"/>
        <color rgb="FF007E00"/>
        <rFont val="Segoe UI"/>
        <family val="2"/>
      </rPr>
      <t xml:space="preserve">.  </t>
    </r>
    <r>
      <rPr>
        <b/>
        <i/>
        <sz val="11"/>
        <color rgb="FF007E00"/>
        <rFont val="Segoe UI"/>
        <family val="2"/>
      </rPr>
      <t xml:space="preserve">
       </t>
    </r>
    <r>
      <rPr>
        <b/>
        <i/>
        <sz val="11"/>
        <color rgb="FF007E00"/>
        <rFont val="Segoe UI"/>
        <family val="2"/>
      </rPr>
      <t xml:space="preserve">No "misc" or "other" categories &amp; lines.
</t>
    </r>
  </si>
  <si>
    <r>
      <rPr>
        <b/>
        <i/>
        <sz val="11"/>
        <color rgb="FF007E00"/>
        <rFont val="Segoe UI"/>
        <family val="2"/>
      </rPr>
      <t xml:space="preserve">Categorize items of cost </t>
    </r>
    <r>
      <rPr>
        <sz val="10"/>
        <color rgb="FF007E00"/>
        <rFont val="Segoe UI"/>
        <family val="2"/>
      </rPr>
      <t>(recommended categories [pre-filled] may be overwritten to customize by applicant.)</t>
    </r>
  </si>
  <si>
    <t>original</t>
  </si>
  <si>
    <r>
      <rPr>
        <sz val="11"/>
        <color rgb="FFC00000"/>
        <rFont val="Segoe UI"/>
        <family val="2"/>
      </rPr>
      <t xml:space="preserve">For each line item [Column A], </t>
    </r>
    <r>
      <rPr>
        <i/>
        <sz val="11"/>
        <color rgb="FFC00000"/>
        <rFont val="Segoe UI"/>
        <family val="2"/>
      </rPr>
      <t xml:space="preserve">
   </t>
    </r>
    <r>
      <rPr>
        <b/>
        <i/>
        <sz val="11"/>
        <color rgb="FFC00000"/>
        <rFont val="Segoe UI"/>
        <family val="2"/>
      </rPr>
      <t xml:space="preserve">add summary </t>
    </r>
    <r>
      <rPr>
        <sz val="11"/>
        <color rgb="FFC00000"/>
        <rFont val="Segoe UI"/>
        <family val="2"/>
      </rPr>
      <t>[Column B].</t>
    </r>
  </si>
  <si>
    <t>For reports, use calculator (below) for actual expense.</t>
  </si>
  <si>
    <t xml:space="preserve">total ACTUAL costs (expense) </t>
  </si>
  <si>
    <t>For budget, use calculator (below).</t>
  </si>
  <si>
    <t>Match Calculator</t>
  </si>
  <si>
    <t>$ amount</t>
  </si>
  <si>
    <t>assessed value</t>
  </si>
  <si>
    <t>Enter additional notes below.</t>
  </si>
  <si>
    <r>
      <t xml:space="preserve">list item(s), state </t>
    </r>
    <r>
      <rPr>
        <b/>
        <sz val="10"/>
        <rFont val="Arial"/>
        <family val="2"/>
      </rPr>
      <t>CASH</t>
    </r>
    <r>
      <rPr>
        <sz val="10"/>
        <rFont val="Arial"/>
        <family val="2"/>
      </rPr>
      <t xml:space="preserve"> source </t>
    </r>
  </si>
  <si>
    <t>budget (1st column, far left)</t>
  </si>
  <si>
    <t>budget (2nd column, far left)</t>
  </si>
  <si>
    <t>expense (1st column, far left)</t>
  </si>
  <si>
    <t>for budget, see calculator (below right) to verify minimum match</t>
  </si>
  <si>
    <t>value (2nd column, far left)</t>
  </si>
  <si>
    <t>expense to-date (all sources)</t>
  </si>
  <si>
    <t>$ expended of approved subaward</t>
  </si>
  <si>
    <t>data source</t>
  </si>
  <si>
    <t>For reports, see calculator (below right) for actual expense.</t>
  </si>
  <si>
    <t>grant $ requested by applicant</t>
  </si>
  <si>
    <t>cash expended of non-federal source</t>
  </si>
  <si>
    <t>match + grant request</t>
  </si>
  <si>
    <t>match + subaward</t>
  </si>
  <si>
    <t>$ and/or value from applicant to-date</t>
  </si>
  <si>
    <r>
      <t xml:space="preserve">line 2 </t>
    </r>
    <r>
      <rPr>
        <i/>
        <sz val="12"/>
        <color theme="1"/>
        <rFont val="Calibri"/>
        <family val="2"/>
        <scheme val="minor"/>
      </rPr>
      <t xml:space="preserve">÷ </t>
    </r>
    <r>
      <rPr>
        <i/>
        <sz val="11"/>
        <color theme="1"/>
        <rFont val="Calibri"/>
        <family val="2"/>
        <scheme val="minor"/>
      </rPr>
      <t>l</t>
    </r>
    <r>
      <rPr>
        <i/>
        <sz val="10"/>
        <color theme="1"/>
        <rFont val="Calibri"/>
        <family val="2"/>
        <scheme val="minor"/>
      </rPr>
      <t>ine 1</t>
    </r>
  </si>
  <si>
    <r>
      <t xml:space="preserve">line 2 </t>
    </r>
    <r>
      <rPr>
        <i/>
        <sz val="12"/>
        <color theme="1"/>
        <rFont val="Calibri"/>
        <family val="2"/>
        <scheme val="minor"/>
      </rPr>
      <t>÷</t>
    </r>
    <r>
      <rPr>
        <i/>
        <sz val="10"/>
        <color theme="1"/>
        <rFont val="Calibri"/>
        <family val="2"/>
        <scheme val="minor"/>
      </rPr>
      <t xml:space="preserve"> line 1</t>
    </r>
  </si>
  <si>
    <r>
      <t xml:space="preserve">line 2a </t>
    </r>
    <r>
      <rPr>
        <i/>
        <sz val="12"/>
        <color theme="1"/>
        <rFont val="Calibri"/>
        <family val="2"/>
        <scheme val="minor"/>
      </rPr>
      <t xml:space="preserve">+ </t>
    </r>
    <r>
      <rPr>
        <i/>
        <sz val="10"/>
        <color theme="1"/>
        <rFont val="Calibri"/>
        <family val="2"/>
        <scheme val="minor"/>
      </rPr>
      <t>line 2b</t>
    </r>
  </si>
  <si>
    <r>
      <t xml:space="preserve">line 2a </t>
    </r>
    <r>
      <rPr>
        <i/>
        <sz val="12"/>
        <color theme="1"/>
        <rFont val="Calibri"/>
        <family val="2"/>
        <scheme val="minor"/>
      </rPr>
      <t>+</t>
    </r>
    <r>
      <rPr>
        <i/>
        <sz val="10"/>
        <color theme="1"/>
        <rFont val="Calibri"/>
        <family val="2"/>
        <scheme val="minor"/>
      </rPr>
      <t xml:space="preserve"> line 2b</t>
    </r>
  </si>
  <si>
    <t>2nd period</t>
  </si>
  <si>
    <t>3rd period</t>
  </si>
  <si>
    <t>4th period</t>
  </si>
  <si>
    <t>Enter notes below.</t>
  </si>
  <si>
    <t>Annual # of Hrs</t>
  </si>
  <si>
    <t>FTE</t>
  </si>
  <si>
    <t>Salary + Benefits</t>
  </si>
  <si>
    <t>For the Organization</t>
  </si>
  <si>
    <t>Annual Benefits</t>
  </si>
  <si>
    <t>Annual Salary / Wage</t>
  </si>
  <si>
    <t xml:space="preserve"> This worksheet is intended for calculating personnel costs, not vendor services.  Contractors are not employees.  </t>
  </si>
  <si>
    <t>Personnel Cost Worksheet</t>
  </si>
  <si>
    <r>
      <t xml:space="preserve">Employee Name + Job Title </t>
    </r>
    <r>
      <rPr>
        <vertAlign val="superscript"/>
        <sz val="11"/>
        <rFont val="Calibri"/>
        <family val="2"/>
        <scheme val="minor"/>
      </rPr>
      <t>1</t>
    </r>
  </si>
  <si>
    <r>
      <t>Allocable to the Grant  (</t>
    </r>
    <r>
      <rPr>
        <i/>
        <sz val="10"/>
        <rFont val="Arial"/>
        <family val="2"/>
      </rPr>
      <t>may include match</t>
    </r>
    <r>
      <rPr>
        <sz val="10"/>
        <rFont val="Arial"/>
        <family val="2"/>
      </rPr>
      <t xml:space="preserve"> </t>
    </r>
    <r>
      <rPr>
        <vertAlign val="superscript"/>
        <sz val="11"/>
        <rFont val="Arial"/>
        <family val="2"/>
      </rPr>
      <t>2</t>
    </r>
    <r>
      <rPr>
        <sz val="10"/>
        <rFont val="Arial"/>
        <family val="2"/>
      </rPr>
      <t>)</t>
    </r>
  </si>
  <si>
    <t>700 - OPERATIONAL</t>
  </si>
  <si>
    <t># of hrs for GRANT annually</t>
  </si>
  <si>
    <t>Total Term for GRANT (months)</t>
  </si>
  <si>
    <t>Budget check</t>
  </si>
  <si>
    <t>enter values only in shaded cells</t>
  </si>
  <si>
    <t>Allocated to GRANT (1 = all annual hours)</t>
  </si>
  <si>
    <t>Salary/Wage $ FOR GRANT (entire term)</t>
  </si>
  <si>
    <t>Benefits $ for GRANT (entire term)</t>
  </si>
  <si>
    <t>Salary/Wage + Benefits $ for GRANT (entire term)</t>
  </si>
  <si>
    <t>REVISION in the 5th Period</t>
  </si>
  <si>
    <t>REVISION in the 6th Period</t>
  </si>
  <si>
    <t>REVISION in the 7th Period</t>
  </si>
  <si>
    <t>REVISION in the 8th Period</t>
  </si>
  <si>
    <t>5th Period</t>
  </si>
  <si>
    <t>6th Period</t>
  </si>
  <si>
    <t>7th Period</t>
  </si>
  <si>
    <t>8th Period</t>
  </si>
  <si>
    <t>5th period expense</t>
  </si>
  <si>
    <t xml:space="preserve">ONLY use Columns D-K to REVISE by relevant period.  </t>
  </si>
  <si>
    <t>Period 5</t>
  </si>
  <si>
    <t>Period 6</t>
  </si>
  <si>
    <t>Period 7</t>
  </si>
  <si>
    <t>Period 8</t>
  </si>
  <si>
    <t>6th period expense</t>
  </si>
  <si>
    <t>7th period expense</t>
  </si>
  <si>
    <t>8th period expense</t>
  </si>
  <si>
    <r>
      <t xml:space="preserve">The </t>
    </r>
    <r>
      <rPr>
        <b/>
        <sz val="8"/>
        <rFont val="Tahoma"/>
        <family val="2"/>
      </rPr>
      <t>Personnel Cost Calculator</t>
    </r>
    <r>
      <rPr>
        <sz val="8"/>
        <rFont val="Tahoma"/>
        <family val="2"/>
      </rPr>
      <t xml:space="preserve"> is based on 40 hrs/wk x 52 wks/yr = 2,080 hrs/yr.  
Full-time equivalent (FTE) is a unit to measure workload.  1.0 FTE is equivalent to full-time (100%) or 2,080 hrs/yr.  0.50 FTE is half-time (50%).  
In the </t>
    </r>
    <r>
      <rPr>
        <b/>
        <sz val="8"/>
        <rFont val="Tahoma"/>
        <family val="2"/>
      </rPr>
      <t>SAMPLE</t>
    </r>
    <r>
      <rPr>
        <sz val="8"/>
        <rFont val="Tahoma"/>
        <family val="2"/>
      </rPr>
      <t xml:space="preserve"> (below the calculator), Ann Andover is hired 0.75 FTE (1,560 hours) @ $18/hr ($28,080) to work on both grant and non-grant activities.  It is anticipated that the employee will work 780 hours on grant activities, which is 0.50 FTE, or 50%, for the grant.  The salary/wage budgeted for the grant for that employee is $14,040.  Benefits calculate $3,088.80 based on the values entered.
Please note that you need to include how many months each staff will be allocated to the award. This allows you to include more than one year of staff budget should your award term exceed 12 months.</t>
    </r>
  </si>
  <si>
    <r>
      <t>1</t>
    </r>
    <r>
      <rPr>
        <sz val="10"/>
        <rFont val="Calibri"/>
        <family val="2"/>
        <scheme val="minor"/>
      </rPr>
      <t xml:space="preserve"> </t>
    </r>
    <r>
      <rPr>
        <sz val="11"/>
        <rFont val="Calibri"/>
        <family val="2"/>
        <scheme val="minor"/>
      </rPr>
      <t>Rows 17-21 (shown in</t>
    </r>
    <r>
      <rPr>
        <sz val="11"/>
        <color rgb="FFC00000"/>
        <rFont val="Calibri"/>
        <family val="2"/>
        <scheme val="minor"/>
      </rPr>
      <t xml:space="preserve"> RED</t>
    </r>
    <r>
      <rPr>
        <sz val="11"/>
        <rFont val="Calibri"/>
        <family val="2"/>
        <scheme val="minor"/>
      </rPr>
      <t xml:space="preserve">) </t>
    </r>
    <r>
      <rPr>
        <u/>
        <sz val="11"/>
        <rFont val="Calibri"/>
        <family val="2"/>
        <scheme val="minor"/>
      </rPr>
      <t>link</t>
    </r>
    <r>
      <rPr>
        <sz val="11"/>
        <rFont val="Calibri"/>
        <family val="2"/>
        <scheme val="minor"/>
      </rPr>
      <t xml:space="preserve"> (auto-fill) to </t>
    </r>
    <r>
      <rPr>
        <b/>
        <sz val="11"/>
        <rFont val="Calibri"/>
        <family val="2"/>
        <scheme val="minor"/>
      </rPr>
      <t>Worksheet 2-Budget JUSTIFY (ORIGINAL budget)</t>
    </r>
    <r>
      <rPr>
        <sz val="11"/>
        <rFont val="Calibri"/>
        <family val="2"/>
        <scheme val="minor"/>
      </rPr>
      <t>.  Remaining rows do NOT link.  Enter data in rows 22-38 if:  1. there are more than 5 employees allocable to performing activities in the Work Plan (enter calculated values in Worksheet 2); and/or 2. to calculate post-award budget revisions (enter calculated values in Worksheet 3) for the relevant period for the budget revision.</t>
    </r>
  </si>
  <si>
    <r>
      <t xml:space="preserve">list item(s), state </t>
    </r>
    <r>
      <rPr>
        <b/>
        <sz val="10"/>
        <rFont val="Arial"/>
        <family val="2"/>
      </rPr>
      <t>IN KIND</t>
    </r>
    <r>
      <rPr>
        <sz val="10"/>
        <rFont val="Arial"/>
        <family val="2"/>
      </rPr>
      <t xml:space="preserve"> source</t>
    </r>
  </si>
  <si>
    <r>
      <t>list item(s), state</t>
    </r>
    <r>
      <rPr>
        <b/>
        <sz val="10"/>
        <rFont val="Arial"/>
        <family val="2"/>
      </rPr>
      <t xml:space="preserve"> IN KIND</t>
    </r>
    <r>
      <rPr>
        <sz val="10"/>
        <rFont val="Arial"/>
        <family val="2"/>
      </rPr>
      <t xml:space="preserve"> source</t>
    </r>
  </si>
  <si>
    <t>Calculator Type</t>
  </si>
  <si>
    <r>
      <t xml:space="preserve">Grants may require match, a % of "total project costs", i.e. grant funds + other non-federal support. Please use the match guide at right to determine which calculator type to select in the dropdown menu, as it will affect how the calculation is performed.
</t>
    </r>
    <r>
      <rPr>
        <b/>
        <sz val="11"/>
        <rFont val="Tahoma"/>
        <family val="2"/>
      </rPr>
      <t xml:space="preserve">INSTRUCTIONS: </t>
    </r>
    <r>
      <rPr>
        <sz val="11"/>
        <rFont val="Tahoma"/>
        <family val="2"/>
      </rPr>
      <t xml:space="preserve"> In the yellow highlighted cells, enter $ values for "match" (cash and/or in kind).  The calculation result will display.  If the minimum match is not reached, adjust accordingly.
</t>
    </r>
  </si>
  <si>
    <t>Match Type</t>
  </si>
  <si>
    <t>B. Award Amount</t>
  </si>
  <si>
    <t>A. Adjusted Total Project Cost</t>
  </si>
  <si>
    <t>Match Percentage</t>
  </si>
  <si>
    <t>cell C121 Worksheet 2</t>
  </si>
  <si>
    <t>cell I131 Worksheet 11</t>
  </si>
  <si>
    <t>Select Calculator Type and Match Percentage</t>
  </si>
  <si>
    <t>ENTER TARGET BUDGET AMOUNT</t>
  </si>
  <si>
    <r>
      <t>Explain any</t>
    </r>
    <r>
      <rPr>
        <b/>
        <sz val="12"/>
        <rFont val="Tahoma"/>
        <family val="2"/>
      </rPr>
      <t xml:space="preserve"> budget revisions</t>
    </r>
    <r>
      <rPr>
        <sz val="12"/>
        <rFont val="Tahoma"/>
        <family val="2"/>
      </rPr>
      <t xml:space="preserve"> for the relevant period below. </t>
    </r>
    <r>
      <rPr>
        <b/>
        <sz val="12"/>
        <rFont val="Tahoma"/>
        <family val="2"/>
      </rPr>
      <t xml:space="preserve"> </t>
    </r>
    <r>
      <rPr>
        <b/>
        <u/>
        <sz val="12"/>
        <rFont val="Tahoma"/>
        <family val="2"/>
      </rPr>
      <t>Prior</t>
    </r>
    <r>
      <rPr>
        <b/>
        <sz val="12"/>
        <rFont val="Tahoma"/>
        <family val="2"/>
      </rPr>
      <t xml:space="preserve"> approval </t>
    </r>
    <r>
      <rPr>
        <sz val="12"/>
        <rFont val="Tahoma"/>
        <family val="2"/>
      </rPr>
      <t xml:space="preserve">is required for budget revisions that create any of the following conditions: 1) deleting or adding a line item; 2) altering the approved Work Plan; 3) purchasing equipment not in the approved budget; or 4) the cumulative transfer exceeds percentage limit provided in subaward terms.  </t>
    </r>
  </si>
  <si>
    <r>
      <rPr>
        <b/>
        <sz val="13"/>
        <rFont val="Tahoma"/>
        <family val="2"/>
      </rPr>
      <t>If ADDING line item(s)</t>
    </r>
    <r>
      <rPr>
        <sz val="13"/>
        <rFont val="Tahoma"/>
        <family val="2"/>
      </rPr>
      <t>, use '2-Budget JUSTIFY' worksheet to ensure these fields are carried over into expense reports.</t>
    </r>
  </si>
  <si>
    <r>
      <rPr>
        <b/>
        <sz val="13"/>
        <rFont val="Tahoma"/>
        <family val="2"/>
      </rPr>
      <t>Show complete revised budget</t>
    </r>
    <r>
      <rPr>
        <sz val="13"/>
        <rFont val="Tahoma"/>
        <family val="2"/>
      </rPr>
      <t xml:space="preserve">, </t>
    </r>
    <r>
      <rPr>
        <i/>
        <sz val="13"/>
        <rFont val="Tahoma"/>
        <family val="2"/>
      </rPr>
      <t>not just revised lines.</t>
    </r>
  </si>
  <si>
    <r>
      <rPr>
        <b/>
        <sz val="9.5"/>
        <rFont val="Tahoma"/>
        <family val="2"/>
      </rPr>
      <t>INSTRUCTIONS:</t>
    </r>
    <r>
      <rPr>
        <sz val="9.5"/>
        <rFont val="Tahoma"/>
        <family val="2"/>
      </rPr>
      <t xml:space="preserve">  Notice the two sections </t>
    </r>
    <r>
      <rPr>
        <b/>
        <sz val="9.5"/>
        <color rgb="FF007E00"/>
        <rFont val="Tahoma"/>
        <family val="2"/>
      </rPr>
      <t>"For the Organization"</t>
    </r>
    <r>
      <rPr>
        <sz val="9.5"/>
        <rFont val="Tahoma"/>
        <family val="2"/>
      </rPr>
      <t xml:space="preserve"> and </t>
    </r>
    <r>
      <rPr>
        <b/>
        <sz val="9.5"/>
        <color theme="7" tint="-0.249977111117893"/>
        <rFont val="Tahoma"/>
        <family val="2"/>
      </rPr>
      <t>"Allocable to the Grant Project"</t>
    </r>
    <r>
      <rPr>
        <sz val="9.5"/>
        <rFont val="Tahoma"/>
        <family val="2"/>
      </rPr>
      <t xml:space="preserve">.  The # of hours for an employee may, or may not, have the same value in both sections.  For each employee, enter data in unshaded cells.  </t>
    </r>
    <r>
      <rPr>
        <b/>
        <sz val="9.5"/>
        <rFont val="Tahoma"/>
        <family val="2"/>
      </rPr>
      <t>Only enter values in red and light blue shaded cells. All other cells will calculate based on these entries.</t>
    </r>
    <r>
      <rPr>
        <sz val="9.5"/>
        <rFont val="Tahoma"/>
        <family val="2"/>
      </rPr>
      <t xml:space="preserve">
The 1st five rows (in </t>
    </r>
    <r>
      <rPr>
        <sz val="9.5"/>
        <color rgb="FFC00000"/>
        <rFont val="Tahoma"/>
        <family val="2"/>
      </rPr>
      <t>RED</t>
    </r>
    <r>
      <rPr>
        <sz val="9.5"/>
        <rFont val="Tahoma"/>
        <family val="2"/>
      </rPr>
      <t xml:space="preserve">) </t>
    </r>
    <r>
      <rPr>
        <u/>
        <sz val="9.5"/>
        <rFont val="Tahoma"/>
        <family val="2"/>
      </rPr>
      <t>auto-fill</t>
    </r>
    <r>
      <rPr>
        <sz val="9.5"/>
        <rFont val="Tahoma"/>
        <family val="2"/>
      </rPr>
      <t xml:space="preserve"> to </t>
    </r>
    <r>
      <rPr>
        <b/>
        <sz val="9.5"/>
        <rFont val="Tahoma"/>
        <family val="2"/>
      </rPr>
      <t>Worksheet 2-Budget JUSTIFY</t>
    </r>
    <r>
      <rPr>
        <sz val="9.5"/>
        <rFont val="Tahoma"/>
        <family val="2"/>
      </rPr>
      <t xml:space="preserve">.  The remaining are open, e.g. for additional positions or post-award budget revisions to prevent changing the ORIGINAL budget.  Use calculated values found in </t>
    </r>
    <r>
      <rPr>
        <b/>
        <sz val="9.5"/>
        <rFont val="Tahoma"/>
        <family val="2"/>
      </rPr>
      <t>Column K</t>
    </r>
    <r>
      <rPr>
        <sz val="9.5"/>
        <rFont val="Tahoma"/>
        <family val="2"/>
      </rPr>
      <t xml:space="preserve"> and </t>
    </r>
    <r>
      <rPr>
        <b/>
        <sz val="9.5"/>
        <rFont val="Tahoma"/>
        <family val="2"/>
      </rPr>
      <t xml:space="preserve">Column L </t>
    </r>
    <r>
      <rPr>
        <sz val="9.5"/>
        <rFont val="Tahoma"/>
        <family val="2"/>
      </rPr>
      <t xml:space="preserve">to enter values in </t>
    </r>
    <r>
      <rPr>
        <b/>
        <sz val="9.5"/>
        <rFont val="Tahoma"/>
        <family val="2"/>
      </rPr>
      <t>Column C</t>
    </r>
    <r>
      <rPr>
        <sz val="9.5"/>
        <rFont val="Tahoma"/>
        <family val="2"/>
      </rPr>
      <t xml:space="preserve"> </t>
    </r>
    <r>
      <rPr>
        <b/>
        <sz val="9.5"/>
        <rFont val="Tahoma"/>
        <family val="2"/>
      </rPr>
      <t>(Worksheet 3-Budget+REVISE)</t>
    </r>
    <r>
      <rPr>
        <sz val="9.5"/>
        <rFont val="Tahoma"/>
        <family val="2"/>
      </rPr>
      <t>.</t>
    </r>
  </si>
  <si>
    <r>
      <t>2</t>
    </r>
    <r>
      <rPr>
        <sz val="11"/>
        <rFont val="Calibri"/>
        <family val="2"/>
        <scheme val="minor"/>
      </rPr>
      <t xml:space="preserve"> If match is required and personnel cost are eligible to match, enter calculated values in</t>
    </r>
    <r>
      <rPr>
        <b/>
        <sz val="11"/>
        <rFont val="Calibri"/>
        <family val="2"/>
        <scheme val="minor"/>
      </rPr>
      <t xml:space="preserve"> Worksheet 10-Match Calculator and note personnel being used for match. </t>
    </r>
    <r>
      <rPr>
        <sz val="11"/>
        <rFont val="Calibri"/>
        <family val="2"/>
        <scheme val="minor"/>
      </rPr>
      <t>Be sure not to duplicate the same personnel cost both in the budget and in the match calculator. Use rows 22-38 to avoid auto-filling amounts intended as match into the budget.</t>
    </r>
  </si>
  <si>
    <t>Cost Allocation Plan?</t>
  </si>
  <si>
    <t>Yes</t>
  </si>
  <si>
    <t>No</t>
  </si>
  <si>
    <t>Estimated Costs (to include in budget)</t>
  </si>
  <si>
    <t>5th period</t>
  </si>
  <si>
    <t>6th period</t>
  </si>
  <si>
    <t>7th period</t>
  </si>
  <si>
    <t>8th period</t>
  </si>
  <si>
    <t>ENTER DHHS SUBRECIPIENT PROJECT NAME HERE</t>
  </si>
  <si>
    <t>ENTER APPLICANT/SUBRECIPIENT NAME HERE</t>
  </si>
  <si>
    <t>Federal Unique Entity ID (UEI)</t>
  </si>
  <si>
    <t>NE DHHS DPH SUBAWARD BUDGET TEMPLATE REVISION 10.2023</t>
  </si>
  <si>
    <t>Program-specific instructions may be included in this field. Save the approved budget, subsequent revisions (with relevant approvals), and subrecipient expense reports with your program files. These documents must be maintained and made available for any DPH financial review activity or independent audit.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</si>
</sst>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0_);_(&quot;$&quot;* \(#,##0\);_(&quot;$&quot;* &quot;-&quot;_);_(@_)"/>
    <numFmt numFmtId="44" formatCode="_(&quot;$&quot;* #,##0.00_);_(&quot;$&quot;* \(#,##0.00\);_(&quot;$&quot;* &quot;-&quot;??_);_(@_)"/>
    <numFmt numFmtId="164" formatCode="mm/dd/yy"/>
    <numFmt numFmtId="165" formatCode="0_);[Red]\(0\)"/>
    <numFmt numFmtId="166" formatCode="_(&quot;$&quot;* #,##0_);_(&quot;$&quot;* \(#,##0\);_(&quot;$&quot;* &quot;-&quot;??_);_(@_)"/>
    <numFmt numFmtId="167" formatCode="0.000%"/>
    <numFmt numFmtId="168" formatCode="&quot;$&quot;#,##0.00"/>
    <numFmt numFmtId="169" formatCode="_(&quot;$&quot;* #,##0.00_);_(&quot;$&quot;* \(#,##0.00\);_(&quot;$&quot;* &quot;-&quot;_);_(@_)"/>
  </numFmts>
  <fonts count="108"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b/>
      <sz val="12"/>
      <name val="Tahoma"/>
      <family val="2"/>
    </font>
    <font>
      <sz val="10"/>
      <name val="Tahoma"/>
      <family val="2"/>
    </font>
    <font>
      <b/>
      <sz val="10"/>
      <name val="Tahoma"/>
      <family val="2"/>
    </font>
    <font>
      <b/>
      <sz val="10"/>
      <color indexed="9"/>
      <name val="Tahoma"/>
      <family val="2"/>
    </font>
    <font>
      <sz val="10"/>
      <color indexed="9"/>
      <name val="Tahoma"/>
      <family val="2"/>
    </font>
    <font>
      <sz val="10"/>
      <color indexed="23"/>
      <name val="Tahoma"/>
      <family val="2"/>
    </font>
    <font>
      <sz val="10"/>
      <color indexed="56"/>
      <name val="Tahoma"/>
      <family val="2"/>
    </font>
    <font>
      <b/>
      <sz val="10"/>
      <color indexed="10"/>
      <name val="Tahoma"/>
      <family val="2"/>
    </font>
    <font>
      <i/>
      <sz val="8"/>
      <name val="Tahoma"/>
      <family val="2"/>
    </font>
    <font>
      <sz val="8"/>
      <name val="Tahoma"/>
      <family val="2"/>
    </font>
    <font>
      <b/>
      <sz val="8"/>
      <color indexed="10"/>
      <name val="Tahoma"/>
      <family val="2"/>
    </font>
    <font>
      <b/>
      <sz val="10"/>
      <color indexed="10"/>
      <name val="Arial"/>
      <family val="2"/>
    </font>
    <font>
      <sz val="10"/>
      <color indexed="8"/>
      <name val="Tahoma"/>
      <family val="2"/>
    </font>
    <font>
      <b/>
      <sz val="10"/>
      <color indexed="8"/>
      <name val="Tahoma"/>
      <family val="2"/>
    </font>
    <font>
      <b/>
      <sz val="10"/>
      <name val="Arial"/>
      <family val="2"/>
    </font>
    <font>
      <sz val="12"/>
      <name val="Tahoma"/>
      <family val="2"/>
    </font>
    <font>
      <sz val="10"/>
      <name val="Times New Roman"/>
      <family val="1"/>
    </font>
    <font>
      <b/>
      <u/>
      <sz val="10"/>
      <name val="Tahoma"/>
      <family val="2"/>
    </font>
    <font>
      <sz val="13"/>
      <name val="Tahoma"/>
      <family val="2"/>
    </font>
    <font>
      <i/>
      <sz val="9"/>
      <name val="Tahoma"/>
      <family val="2"/>
    </font>
    <font>
      <b/>
      <sz val="13"/>
      <name val="Tahoma"/>
      <family val="2"/>
    </font>
    <font>
      <sz val="10"/>
      <color rgb="FFC00000"/>
      <name val="Tahoma"/>
      <family val="2"/>
    </font>
    <font>
      <b/>
      <sz val="15"/>
      <color theme="3" tint="-0.249977111117893"/>
      <name val="Tahoma"/>
      <family val="2"/>
    </font>
    <font>
      <b/>
      <sz val="15"/>
      <color rgb="FF007E00"/>
      <name val="Tahoma"/>
      <family val="2"/>
    </font>
    <font>
      <b/>
      <sz val="11"/>
      <name val="Tahoma"/>
      <family val="2"/>
    </font>
    <font>
      <b/>
      <sz val="13"/>
      <color rgb="FF007E00"/>
      <name val="Tahoma"/>
      <family val="2"/>
    </font>
    <font>
      <b/>
      <sz val="11"/>
      <color indexed="9"/>
      <name val="Tahoma"/>
      <family val="2"/>
    </font>
    <font>
      <sz val="11"/>
      <name val="Tahoma"/>
      <family val="2"/>
    </font>
    <font>
      <b/>
      <sz val="11"/>
      <color theme="1"/>
      <name val="Calibri"/>
      <family val="2"/>
      <scheme val="minor"/>
    </font>
    <font>
      <b/>
      <sz val="16"/>
      <name val="Cambria"/>
      <family val="1"/>
      <scheme val="major"/>
    </font>
    <font>
      <sz val="11"/>
      <name val="Calibri"/>
      <family val="2"/>
      <scheme val="minor"/>
    </font>
    <font>
      <b/>
      <sz val="12"/>
      <name val="Calibri"/>
      <family val="2"/>
      <scheme val="minor"/>
    </font>
    <font>
      <sz val="10"/>
      <name val="Calibri"/>
      <family val="2"/>
      <scheme val="minor"/>
    </font>
    <font>
      <b/>
      <sz val="10"/>
      <color rgb="FFC00000"/>
      <name val="Calibri"/>
      <family val="2"/>
      <scheme val="minor"/>
    </font>
    <font>
      <sz val="10"/>
      <color rgb="FFC00000"/>
      <name val="Calibri"/>
      <family val="2"/>
      <scheme val="minor"/>
    </font>
    <font>
      <b/>
      <sz val="12"/>
      <color rgb="FFC00000"/>
      <name val="Segoe UI"/>
      <family val="2"/>
    </font>
    <font>
      <b/>
      <sz val="10"/>
      <color theme="1"/>
      <name val="Calibri"/>
      <family val="2"/>
      <scheme val="minor"/>
    </font>
    <font>
      <sz val="14"/>
      <color theme="1"/>
      <name val="Calibri"/>
      <family val="2"/>
      <scheme val="minor"/>
    </font>
    <font>
      <sz val="10"/>
      <color rgb="FFC00000"/>
      <name val="Arial"/>
      <family val="2"/>
    </font>
    <font>
      <b/>
      <sz val="10"/>
      <color rgb="FFC00000"/>
      <name val="Arial"/>
      <family val="2"/>
    </font>
    <font>
      <b/>
      <sz val="14"/>
      <color theme="1"/>
      <name val="Calibri"/>
      <family val="2"/>
      <scheme val="minor"/>
    </font>
    <font>
      <b/>
      <sz val="11"/>
      <color rgb="FFC00000"/>
      <name val="Calibri"/>
      <family val="2"/>
      <scheme val="minor"/>
    </font>
    <font>
      <sz val="10"/>
      <color theme="1"/>
      <name val="Calibri"/>
      <family val="2"/>
      <scheme val="minor"/>
    </font>
    <font>
      <i/>
      <sz val="10"/>
      <color theme="1"/>
      <name val="Calibri"/>
      <family val="2"/>
      <scheme val="minor"/>
    </font>
    <font>
      <i/>
      <sz val="10"/>
      <color rgb="FFC00000"/>
      <name val="Calibri"/>
      <family val="2"/>
      <scheme val="minor"/>
    </font>
    <font>
      <i/>
      <sz val="9.5"/>
      <color theme="1"/>
      <name val="Calibri"/>
      <family val="2"/>
      <scheme val="minor"/>
    </font>
    <font>
      <b/>
      <sz val="13"/>
      <color theme="1"/>
      <name val="Calibri"/>
      <family val="2"/>
      <scheme val="minor"/>
    </font>
    <font>
      <i/>
      <sz val="11"/>
      <color theme="1"/>
      <name val="Calibri"/>
      <family val="2"/>
      <scheme val="minor"/>
    </font>
    <font>
      <sz val="11"/>
      <name val="Arial"/>
      <family val="2"/>
    </font>
    <font>
      <sz val="11"/>
      <color indexed="9"/>
      <name val="Arial"/>
      <family val="2"/>
    </font>
    <font>
      <sz val="11"/>
      <color indexed="9"/>
      <name val="Tahoma"/>
      <family val="2"/>
    </font>
    <font>
      <sz val="9"/>
      <color indexed="81"/>
      <name val="Tahoma"/>
      <family val="2"/>
    </font>
    <font>
      <b/>
      <sz val="9"/>
      <color indexed="81"/>
      <name val="Tahoma"/>
      <family val="2"/>
    </font>
    <font>
      <sz val="11"/>
      <color theme="0"/>
      <name val="Tahoma"/>
      <family val="2"/>
    </font>
    <font>
      <b/>
      <sz val="11"/>
      <color rgb="FFC00000"/>
      <name val="Tahoma"/>
      <family val="2"/>
    </font>
    <font>
      <i/>
      <sz val="13"/>
      <name val="Tahoma"/>
      <family val="2"/>
    </font>
    <font>
      <sz val="8"/>
      <color indexed="81"/>
      <name val="Tahoma"/>
      <family val="2"/>
    </font>
    <font>
      <b/>
      <sz val="8"/>
      <color indexed="81"/>
      <name val="Tahoma"/>
      <family val="2"/>
    </font>
    <font>
      <b/>
      <sz val="15"/>
      <name val="Tahoma"/>
      <family val="2"/>
    </font>
    <font>
      <i/>
      <sz val="11"/>
      <color rgb="FF007E00"/>
      <name val="Segoe UI"/>
      <family val="2"/>
    </font>
    <font>
      <b/>
      <i/>
      <sz val="11"/>
      <color rgb="FF007E00"/>
      <name val="Segoe UI"/>
      <family val="2"/>
    </font>
    <font>
      <b/>
      <i/>
      <sz val="15"/>
      <color rgb="FF007E00"/>
      <name val="Tahoma"/>
      <family val="2"/>
    </font>
    <font>
      <sz val="10"/>
      <color rgb="FFC00000"/>
      <name val="Segoe UI"/>
      <family val="2"/>
    </font>
    <font>
      <sz val="12"/>
      <color rgb="FFC00000"/>
      <name val="Segoe UI"/>
      <family val="2"/>
    </font>
    <font>
      <u/>
      <sz val="12"/>
      <color rgb="FFC00000"/>
      <name val="Segoe UI"/>
      <family val="2"/>
    </font>
    <font>
      <sz val="11"/>
      <color rgb="FFC00000"/>
      <name val="Segoe UI"/>
      <family val="2"/>
    </font>
    <font>
      <b/>
      <i/>
      <sz val="11"/>
      <color rgb="FFC00000"/>
      <name val="Segoe UI"/>
      <family val="2"/>
    </font>
    <font>
      <i/>
      <sz val="11"/>
      <color rgb="FFC00000"/>
      <name val="Segoe UI"/>
      <family val="2"/>
    </font>
    <font>
      <b/>
      <u/>
      <sz val="12"/>
      <name val="Tahoma"/>
      <family val="2"/>
    </font>
    <font>
      <sz val="11"/>
      <color rgb="FFC00000"/>
      <name val="Tahoma"/>
      <family val="2"/>
    </font>
    <font>
      <sz val="11"/>
      <color rgb="FF007E00"/>
      <name val="Segoe UI"/>
      <family val="2"/>
    </font>
    <font>
      <sz val="10"/>
      <color rgb="FF007E00"/>
      <name val="Segoe UI"/>
      <family val="2"/>
    </font>
    <font>
      <b/>
      <sz val="10.5"/>
      <color rgb="FFC00000"/>
      <name val="Segoe UI"/>
      <family val="2"/>
    </font>
    <font>
      <b/>
      <sz val="14"/>
      <color rgb="FF007E00"/>
      <name val="Tahoma"/>
      <family val="2"/>
    </font>
    <font>
      <b/>
      <sz val="14"/>
      <color rgb="FF003366"/>
      <name val="Tahoma"/>
      <family val="2"/>
    </font>
    <font>
      <b/>
      <sz val="14"/>
      <color rgb="FF2F5496"/>
      <name val="Tahoma"/>
      <family val="2"/>
    </font>
    <font>
      <sz val="14"/>
      <name val="Tahoma"/>
      <family val="2"/>
    </font>
    <font>
      <i/>
      <sz val="12"/>
      <color rgb="FFC00000"/>
      <name val="Calibri"/>
      <family val="2"/>
      <scheme val="minor"/>
    </font>
    <font>
      <b/>
      <i/>
      <sz val="10"/>
      <color rgb="FFC00000"/>
      <name val="Calibri"/>
      <family val="2"/>
      <scheme val="minor"/>
    </font>
    <font>
      <i/>
      <sz val="12"/>
      <color theme="1"/>
      <name val="Calibri"/>
      <family val="2"/>
      <scheme val="minor"/>
    </font>
    <font>
      <sz val="9"/>
      <color theme="1"/>
      <name val="Calibri"/>
      <family val="2"/>
      <scheme val="minor"/>
    </font>
    <font>
      <b/>
      <sz val="12"/>
      <color rgb="FF2F5496"/>
      <name val="Tahoma"/>
      <family val="2"/>
    </font>
    <font>
      <b/>
      <sz val="12"/>
      <color rgb="FF007E00"/>
      <name val="Tahoma"/>
      <family val="2"/>
    </font>
    <font>
      <b/>
      <sz val="14"/>
      <name val="Tahoma"/>
      <family val="2"/>
    </font>
    <font>
      <i/>
      <sz val="10"/>
      <name val="Arial"/>
      <family val="2"/>
    </font>
    <font>
      <sz val="11"/>
      <name val="Cambria"/>
      <family val="1"/>
      <scheme val="major"/>
    </font>
    <font>
      <vertAlign val="superscript"/>
      <sz val="11"/>
      <name val="Calibri"/>
      <family val="2"/>
      <scheme val="minor"/>
    </font>
    <font>
      <vertAlign val="superscript"/>
      <sz val="11"/>
      <name val="Arial"/>
      <family val="2"/>
    </font>
    <font>
      <b/>
      <sz val="11"/>
      <name val="Calibri"/>
      <family val="2"/>
      <scheme val="minor"/>
    </font>
    <font>
      <sz val="11"/>
      <color rgb="FFC00000"/>
      <name val="Calibri"/>
      <family val="2"/>
      <scheme val="minor"/>
    </font>
    <font>
      <u/>
      <sz val="11"/>
      <name val="Calibri"/>
      <family val="2"/>
      <scheme val="minor"/>
    </font>
    <font>
      <b/>
      <sz val="10"/>
      <color rgb="FFC00000"/>
      <name val="Tahoma"/>
      <family val="2"/>
    </font>
    <font>
      <b/>
      <sz val="8"/>
      <name val="Tahoma"/>
      <family val="2"/>
    </font>
    <font>
      <sz val="10"/>
      <color rgb="FFFF0000"/>
      <name val="Arial"/>
      <family val="2"/>
    </font>
    <font>
      <sz val="9.5"/>
      <name val="Tahoma"/>
      <family val="2"/>
    </font>
    <font>
      <b/>
      <sz val="9.5"/>
      <name val="Tahoma"/>
      <family val="2"/>
    </font>
    <font>
      <b/>
      <sz val="9.5"/>
      <color rgb="FF007E00"/>
      <name val="Tahoma"/>
      <family val="2"/>
    </font>
    <font>
      <b/>
      <sz val="9.5"/>
      <color theme="7" tint="-0.249977111117893"/>
      <name val="Tahoma"/>
      <family val="2"/>
    </font>
    <font>
      <sz val="9.5"/>
      <color rgb="FFC00000"/>
      <name val="Tahoma"/>
      <family val="2"/>
    </font>
    <font>
      <u/>
      <sz val="9.5"/>
      <name val="Tahoma"/>
      <family val="2"/>
    </font>
    <font>
      <b/>
      <u/>
      <sz val="10"/>
      <color rgb="FFFF0000"/>
      <name val="Calibri"/>
      <family val="2"/>
      <scheme val="minor"/>
    </font>
    <font>
      <sz val="10"/>
      <name val="Roboto"/>
    </font>
    <font>
      <sz val="11"/>
      <name val="Roboto"/>
    </font>
  </fonts>
  <fills count="22">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indexed="13"/>
        <bgColor indexed="64"/>
      </patternFill>
    </fill>
    <fill>
      <patternFill patternType="solid">
        <fgColor indexed="21"/>
        <bgColor indexed="64"/>
      </patternFill>
    </fill>
    <fill>
      <patternFill patternType="solid">
        <fgColor indexed="61"/>
        <bgColor indexed="64"/>
      </patternFill>
    </fill>
    <fill>
      <patternFill patternType="solid">
        <fgColor indexed="5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rgb="FFFFFFDD"/>
        <bgColor indexed="64"/>
      </patternFill>
    </fill>
    <fill>
      <patternFill patternType="solid">
        <fgColor theme="6" tint="0.79998168889431442"/>
        <bgColor indexed="64"/>
      </patternFill>
    </fill>
    <fill>
      <patternFill patternType="solid">
        <fgColor rgb="FFFFFFE5"/>
        <bgColor indexed="64"/>
      </patternFill>
    </fill>
    <fill>
      <patternFill patternType="solid">
        <fgColor rgb="FF003366"/>
        <bgColor indexed="64"/>
      </patternFill>
    </fill>
    <fill>
      <patternFill patternType="solid">
        <fgColor theme="9" tint="0.79998168889431442"/>
        <bgColor indexed="64"/>
      </patternFill>
    </fill>
    <fill>
      <patternFill patternType="solid">
        <fgColor rgb="FFFFFFE5"/>
        <bgColor rgb="FFFFFFF7"/>
      </patternFill>
    </fill>
    <fill>
      <patternFill patternType="solid">
        <fgColor theme="0"/>
        <bgColor indexed="64"/>
      </patternFill>
    </fill>
    <fill>
      <patternFill patternType="solid">
        <fgColor rgb="FFFFCFCF"/>
        <bgColor indexed="64"/>
      </patternFill>
    </fill>
    <fill>
      <patternFill patternType="solid">
        <fgColor rgb="FFFCFCEA"/>
        <bgColor indexed="64"/>
      </patternFill>
    </fill>
    <fill>
      <patternFill patternType="solid">
        <fgColor rgb="FFFFFFCC"/>
        <bgColor indexed="64"/>
      </patternFill>
    </fill>
    <fill>
      <patternFill patternType="solid">
        <fgColor rgb="FFEEF3F8"/>
        <bgColor indexed="64"/>
      </patternFill>
    </fill>
  </fills>
  <borders count="167">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style="thin">
        <color theme="0" tint="-0.249977111117893"/>
      </top>
      <bottom style="thin">
        <color indexed="64"/>
      </bottom>
      <diagonal/>
    </border>
    <border>
      <left/>
      <right/>
      <top/>
      <bottom style="thin">
        <color theme="0" tint="-0.249977111117893"/>
      </bottom>
      <diagonal/>
    </border>
    <border>
      <left style="thin">
        <color indexed="64"/>
      </left>
      <right style="hair">
        <color indexed="64"/>
      </right>
      <top style="thin">
        <color indexed="64"/>
      </top>
      <bottom/>
      <diagonal/>
    </border>
    <border>
      <left/>
      <right/>
      <top/>
      <bottom style="hair">
        <color theme="3"/>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double">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style="medium">
        <color rgb="FFC00000"/>
      </left>
      <right/>
      <top style="medium">
        <color rgb="FFC00000"/>
      </top>
      <bottom style="medium">
        <color rgb="FFC00000"/>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thin">
        <color theme="0" tint="-0.14999847407452621"/>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theme="0" tint="-0.34998626667073579"/>
      </top>
      <bottom/>
      <diagonal/>
    </border>
    <border>
      <left style="thin">
        <color indexed="64"/>
      </left>
      <right/>
      <top style="hair">
        <color theme="0" tint="-0.34998626667073579"/>
      </top>
      <bottom style="hair">
        <color theme="0" tint="-0.34998626667073579"/>
      </bottom>
      <diagonal/>
    </border>
    <border>
      <left style="thin">
        <color indexed="64"/>
      </left>
      <right/>
      <top/>
      <bottom style="hair">
        <color theme="0" tint="-0.34998626667073579"/>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top style="hair">
        <color theme="0" tint="-0.34998626667073579"/>
      </top>
      <bottom style="thin">
        <color indexed="64"/>
      </bottom>
      <diagonal/>
    </border>
    <border>
      <left style="mediumDashed">
        <color indexed="64"/>
      </left>
      <right/>
      <top/>
      <bottom/>
      <diagonal/>
    </border>
    <border>
      <left style="mediumDashed">
        <color indexed="64"/>
      </left>
      <right style="medium">
        <color indexed="64"/>
      </right>
      <top/>
      <bottom style="hair">
        <color indexed="64"/>
      </bottom>
      <diagonal/>
    </border>
    <border>
      <left style="mediumDashed">
        <color indexed="64"/>
      </left>
      <right style="medium">
        <color indexed="64"/>
      </right>
      <top style="hair">
        <color indexed="64"/>
      </top>
      <bottom style="hair">
        <color indexed="64"/>
      </bottom>
      <diagonal/>
    </border>
    <border>
      <left style="mediumDashed">
        <color indexed="64"/>
      </left>
      <right style="medium">
        <color indexed="64"/>
      </right>
      <top style="hair">
        <color indexed="64"/>
      </top>
      <bottom/>
      <diagonal/>
    </border>
    <border>
      <left style="mediumDashed">
        <color indexed="64"/>
      </left>
      <right style="medium">
        <color indexed="64"/>
      </right>
      <top style="hair">
        <color indexed="64"/>
      </top>
      <bottom style="thin">
        <color indexed="64"/>
      </bottom>
      <diagonal/>
    </border>
    <border>
      <left/>
      <right style="mediumDashed">
        <color indexed="64"/>
      </right>
      <top/>
      <bottom style="hair">
        <color indexed="64"/>
      </bottom>
      <diagonal/>
    </border>
    <border>
      <left style="mediumDashed">
        <color indexed="64"/>
      </left>
      <right style="medium">
        <color indexed="64"/>
      </right>
      <top/>
      <bottom style="thin">
        <color indexed="64"/>
      </bottom>
      <diagonal/>
    </border>
    <border>
      <left style="mediumDashed">
        <color indexed="64"/>
      </left>
      <right/>
      <top style="thin">
        <color indexed="64"/>
      </top>
      <bottom style="thin">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rgb="FFC00000"/>
      </right>
      <top style="medium">
        <color rgb="FFC00000"/>
      </top>
      <bottom style="medium">
        <color rgb="FFC00000"/>
      </bottom>
      <diagonal/>
    </border>
    <border>
      <left style="hair">
        <color indexed="64"/>
      </left>
      <right/>
      <top style="hair">
        <color indexed="64"/>
      </top>
      <bottom style="thin">
        <color indexed="64"/>
      </bottom>
      <diagonal/>
    </border>
    <border>
      <left style="medium">
        <color rgb="FFC00000"/>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hair">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thick">
        <color rgb="FFFF0000"/>
      </left>
      <right/>
      <top/>
      <bottom/>
      <diagonal/>
    </border>
    <border>
      <left style="thin">
        <color theme="0" tint="-0.249977111117893"/>
      </left>
      <right/>
      <top style="thick">
        <color rgb="FFFF0000"/>
      </top>
      <bottom style="thin">
        <color indexed="64"/>
      </bottom>
      <diagonal/>
    </border>
    <border>
      <left style="thick">
        <color rgb="FFFF0000"/>
      </left>
      <right style="thick">
        <color rgb="FFFF0000"/>
      </right>
      <top style="thick">
        <color rgb="FFFF0000"/>
      </top>
      <bottom style="thick">
        <color rgb="FFFF0000"/>
      </bottom>
      <diagonal/>
    </border>
    <border>
      <left style="medium">
        <color indexed="64"/>
      </left>
      <right style="medium">
        <color indexed="64"/>
      </right>
      <top style="medium">
        <color indexed="64"/>
      </top>
      <bottom style="medium">
        <color indexed="64"/>
      </bottom>
      <diagonal/>
    </border>
    <border>
      <left style="medium">
        <color theme="8" tint="-0.249977111117893"/>
      </left>
      <right/>
      <top style="medium">
        <color theme="8" tint="-0.249977111117893"/>
      </top>
      <bottom style="medium">
        <color theme="8" tint="-0.249977111117893"/>
      </bottom>
      <diagonal/>
    </border>
    <border>
      <left style="thick">
        <color theme="8"/>
      </left>
      <right/>
      <top/>
      <bottom/>
      <diagonal/>
    </border>
    <border>
      <left/>
      <right/>
      <top style="medium">
        <color theme="8" tint="-0.249977111117893"/>
      </top>
      <bottom style="thick">
        <color theme="8"/>
      </bottom>
      <diagonal/>
    </border>
    <border>
      <left/>
      <right style="thick">
        <color theme="8"/>
      </right>
      <top style="medium">
        <color theme="8" tint="-0.249977111117893"/>
      </top>
      <bottom style="medium">
        <color theme="8" tint="-0.249977111117893"/>
      </bottom>
      <diagonal/>
    </border>
    <border>
      <left/>
      <right style="thick">
        <color theme="8"/>
      </right>
      <top style="medium">
        <color indexed="64"/>
      </top>
      <bottom style="medium">
        <color theme="8" tint="-0.249977111117893"/>
      </bottom>
      <diagonal/>
    </border>
    <border>
      <left/>
      <right style="thick">
        <color theme="8"/>
      </right>
      <top style="thick">
        <color theme="8"/>
      </top>
      <bottom style="medium">
        <color indexed="64"/>
      </bottom>
      <diagonal/>
    </border>
    <border>
      <left/>
      <right style="thick">
        <color theme="8"/>
      </right>
      <top/>
      <bottom/>
      <diagonal/>
    </border>
    <border>
      <left/>
      <right/>
      <top style="thick">
        <color theme="8"/>
      </top>
      <bottom style="medium">
        <color indexed="64"/>
      </bottom>
      <diagonal/>
    </border>
    <border>
      <left style="thick">
        <color theme="8"/>
      </left>
      <right/>
      <top style="medium">
        <color indexed="64"/>
      </top>
      <bottom/>
      <diagonal/>
    </border>
    <border>
      <left style="thick">
        <color theme="8"/>
      </left>
      <right style="medium">
        <color theme="8" tint="-0.249977111117893"/>
      </right>
      <top/>
      <bottom/>
      <diagonal/>
    </border>
    <border>
      <left style="thick">
        <color theme="8"/>
      </left>
      <right/>
      <top/>
      <bottom style="thick">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right style="thick">
        <color rgb="FF7030A0"/>
      </right>
      <top/>
      <bottom style="thin">
        <color theme="0" tint="-0.249977111117893"/>
      </bottom>
      <diagonal/>
    </border>
    <border>
      <left/>
      <right/>
      <top/>
      <bottom style="thick">
        <color rgb="FF7030A0"/>
      </bottom>
      <diagonal/>
    </border>
    <border>
      <left/>
      <right style="thin">
        <color theme="0" tint="-0.249977111117893"/>
      </right>
      <top style="thick">
        <color rgb="FF7030A0"/>
      </top>
      <bottom style="thin">
        <color theme="0" tint="-0.249977111117893"/>
      </bottom>
      <diagonal/>
    </border>
    <border>
      <left/>
      <right style="thin">
        <color theme="0" tint="-0.249977111117893"/>
      </right>
      <top/>
      <bottom style="thin">
        <color theme="0" tint="-0.249977111117893"/>
      </bottom>
      <diagonal/>
    </border>
    <border>
      <left style="thick">
        <color rgb="FF7030A0"/>
      </left>
      <right style="thick">
        <color rgb="FFFF0000"/>
      </right>
      <top style="thick">
        <color rgb="FF7030A0"/>
      </top>
      <bottom style="thick">
        <color rgb="FF7030A0"/>
      </bottom>
      <diagonal/>
    </border>
    <border>
      <left/>
      <right style="mediumDashed">
        <color indexed="64"/>
      </right>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3" fontId="0" fillId="0" borderId="0" applyNumberFormat="0" applyFont="0" applyBorder="0" applyAlignment="0" applyProtection="0"/>
    <xf numFmtId="164" fontId="3" fillId="0" borderId="0" applyFont="0" applyFill="0" applyBorder="0" applyAlignment="0" applyProtection="0"/>
    <xf numFmtId="165" fontId="3" fillId="0" borderId="0" applyFont="0" applyFill="0" applyBorder="0" applyAlignment="0" applyProtection="0"/>
    <xf numFmtId="4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710">
    <xf numFmtId="3" fontId="0" fillId="0" borderId="0" xfId="0"/>
    <xf numFmtId="3" fontId="6" fillId="3" borderId="0" xfId="0" applyFont="1" applyFill="1" applyBorder="1" applyProtection="1"/>
    <xf numFmtId="3" fontId="12" fillId="3" borderId="0" xfId="0" applyFont="1" applyFill="1" applyBorder="1" applyProtection="1"/>
    <xf numFmtId="3" fontId="6" fillId="3" borderId="0" xfId="0" applyFont="1" applyFill="1" applyProtection="1"/>
    <xf numFmtId="3" fontId="7" fillId="3" borderId="0" xfId="0" applyFont="1" applyFill="1" applyBorder="1" applyAlignment="1" applyProtection="1">
      <alignment horizontal="left"/>
    </xf>
    <xf numFmtId="3" fontId="12" fillId="3" borderId="0" xfId="0" applyFont="1" applyFill="1" applyProtection="1"/>
    <xf numFmtId="3" fontId="14" fillId="3" borderId="0" xfId="0" applyFont="1" applyFill="1" applyProtection="1"/>
    <xf numFmtId="3" fontId="15" fillId="3" borderId="0" xfId="0" applyFont="1" applyFill="1" applyProtection="1"/>
    <xf numFmtId="42" fontId="14" fillId="3" borderId="0" xfId="0" applyNumberFormat="1" applyFont="1" applyFill="1" applyBorder="1" applyAlignment="1" applyProtection="1">
      <alignment horizontal="left"/>
    </xf>
    <xf numFmtId="42" fontId="14" fillId="3" borderId="0" xfId="0" applyNumberFormat="1" applyFont="1" applyFill="1" applyAlignment="1" applyProtection="1">
      <alignment horizontal="left"/>
    </xf>
    <xf numFmtId="3" fontId="12" fillId="3" borderId="0" xfId="0" applyFont="1" applyFill="1" applyAlignment="1" applyProtection="1">
      <alignment vertical="center"/>
    </xf>
    <xf numFmtId="3" fontId="6" fillId="3" borderId="0" xfId="0" applyFont="1" applyFill="1" applyAlignment="1" applyProtection="1">
      <alignment vertical="center"/>
    </xf>
    <xf numFmtId="3" fontId="11" fillId="3" borderId="0" xfId="0" applyFont="1" applyFill="1" applyAlignment="1" applyProtection="1">
      <alignment vertical="center"/>
    </xf>
    <xf numFmtId="0" fontId="6" fillId="3" borderId="4" xfId="0" applyNumberFormat="1" applyFont="1" applyFill="1" applyBorder="1" applyAlignment="1" applyProtection="1">
      <alignment horizontal="left" vertical="center"/>
    </xf>
    <xf numFmtId="9" fontId="6" fillId="3" borderId="5" xfId="0" applyNumberFormat="1" applyFont="1" applyFill="1" applyBorder="1" applyAlignment="1" applyProtection="1">
      <alignment vertical="center"/>
    </xf>
    <xf numFmtId="3" fontId="12" fillId="3" borderId="0" xfId="0" applyFont="1" applyFill="1" applyAlignment="1" applyProtection="1">
      <alignment horizontal="center" vertical="center"/>
    </xf>
    <xf numFmtId="0" fontId="6" fillId="3" borderId="6" xfId="0" applyNumberFormat="1" applyFont="1" applyFill="1" applyBorder="1" applyAlignment="1" applyProtection="1">
      <alignment horizontal="left" vertical="center"/>
    </xf>
    <xf numFmtId="9" fontId="6" fillId="3" borderId="7" xfId="0" applyNumberFormat="1" applyFont="1" applyFill="1" applyBorder="1" applyAlignment="1" applyProtection="1">
      <alignment vertical="center"/>
    </xf>
    <xf numFmtId="0" fontId="6" fillId="3" borderId="8" xfId="0" applyNumberFormat="1" applyFont="1" applyFill="1" applyBorder="1" applyAlignment="1" applyProtection="1">
      <alignment horizontal="left" vertical="center"/>
    </xf>
    <xf numFmtId="9" fontId="6" fillId="3" borderId="9" xfId="0" applyNumberFormat="1" applyFont="1" applyFill="1" applyBorder="1" applyAlignment="1" applyProtection="1">
      <alignment vertical="center"/>
    </xf>
    <xf numFmtId="3" fontId="10" fillId="3" borderId="0" xfId="0" applyFont="1" applyFill="1" applyAlignment="1" applyProtection="1">
      <alignment vertical="center"/>
    </xf>
    <xf numFmtId="3" fontId="9" fillId="3" borderId="0" xfId="0" applyFont="1" applyFill="1" applyAlignment="1" applyProtection="1">
      <alignment vertical="center"/>
    </xf>
    <xf numFmtId="3" fontId="6" fillId="3" borderId="0" xfId="0" applyFont="1" applyFill="1" applyAlignment="1" applyProtection="1">
      <alignment horizontal="left"/>
    </xf>
    <xf numFmtId="42" fontId="6" fillId="3" borderId="0" xfId="0" applyNumberFormat="1" applyFont="1" applyFill="1" applyAlignment="1" applyProtection="1">
      <alignment horizontal="left"/>
    </xf>
    <xf numFmtId="3" fontId="17" fillId="3" borderId="0" xfId="0" applyFont="1" applyFill="1" applyAlignment="1" applyProtection="1">
      <alignment horizontal="center"/>
    </xf>
    <xf numFmtId="3" fontId="6" fillId="3" borderId="0" xfId="0" applyFont="1" applyFill="1" applyAlignment="1" applyProtection="1">
      <alignment horizontal="center"/>
    </xf>
    <xf numFmtId="3" fontId="18" fillId="3" borderId="15" xfId="0" applyFont="1" applyFill="1" applyBorder="1" applyAlignment="1" applyProtection="1">
      <alignment horizontal="center" vertical="center"/>
    </xf>
    <xf numFmtId="3" fontId="11" fillId="3" borderId="0" xfId="0" applyFont="1" applyFill="1" applyAlignment="1" applyProtection="1">
      <alignment horizontal="center" vertical="center"/>
    </xf>
    <xf numFmtId="3" fontId="17" fillId="3" borderId="0" xfId="0" applyFont="1" applyFill="1" applyAlignment="1" applyProtection="1">
      <alignment horizontal="center" vertical="center"/>
    </xf>
    <xf numFmtId="3" fontId="6" fillId="3" borderId="0" xfId="0" applyFont="1" applyFill="1" applyAlignment="1" applyProtection="1">
      <alignment horizontal="center" vertical="center"/>
    </xf>
    <xf numFmtId="42" fontId="12" fillId="3" borderId="0" xfId="0" applyNumberFormat="1" applyFont="1" applyFill="1" applyAlignment="1" applyProtection="1">
      <alignment horizontal="center"/>
    </xf>
    <xf numFmtId="3" fontId="16" fillId="3" borderId="0" xfId="0" applyFont="1" applyFill="1" applyBorder="1" applyAlignment="1" applyProtection="1">
      <alignment horizontal="center"/>
    </xf>
    <xf numFmtId="44" fontId="6" fillId="3" borderId="24" xfId="0" applyNumberFormat="1" applyFont="1" applyFill="1" applyBorder="1" applyAlignment="1" applyProtection="1">
      <alignment vertical="center"/>
    </xf>
    <xf numFmtId="44" fontId="6" fillId="3" borderId="12" xfId="0" applyNumberFormat="1" applyFont="1" applyFill="1" applyBorder="1" applyAlignment="1" applyProtection="1">
      <alignment vertical="center"/>
    </xf>
    <xf numFmtId="44" fontId="6" fillId="3" borderId="10" xfId="0" applyNumberFormat="1" applyFont="1" applyFill="1" applyBorder="1" applyAlignment="1" applyProtection="1">
      <alignment vertical="center"/>
    </xf>
    <xf numFmtId="0" fontId="6" fillId="3" borderId="51" xfId="0" applyNumberFormat="1" applyFont="1" applyFill="1" applyBorder="1" applyAlignment="1" applyProtection="1">
      <alignment horizontal="left" vertical="center"/>
    </xf>
    <xf numFmtId="3" fontId="6" fillId="3" borderId="0" xfId="0" applyFont="1" applyFill="1" applyBorder="1" applyAlignment="1" applyProtection="1">
      <alignment horizontal="left"/>
    </xf>
    <xf numFmtId="3" fontId="12" fillId="3" borderId="0" xfId="0" applyFont="1" applyFill="1" applyAlignment="1" applyProtection="1">
      <alignment horizontal="center"/>
    </xf>
    <xf numFmtId="0" fontId="7" fillId="3" borderId="3" xfId="0" applyNumberFormat="1" applyFont="1" applyFill="1" applyBorder="1" applyAlignment="1" applyProtection="1">
      <alignment horizontal="center" vertical="center" wrapText="1"/>
    </xf>
    <xf numFmtId="42" fontId="13" fillId="3" borderId="0" xfId="0" applyNumberFormat="1" applyFont="1" applyFill="1" applyAlignment="1" applyProtection="1">
      <alignment horizontal="left" vertical="top"/>
    </xf>
    <xf numFmtId="3" fontId="5" fillId="3" borderId="0" xfId="0" applyFont="1" applyFill="1" applyBorder="1" applyAlignment="1" applyProtection="1">
      <alignment horizontal="left" vertical="center" wrapText="1"/>
    </xf>
    <xf numFmtId="0" fontId="7" fillId="0" borderId="0" xfId="0" applyNumberFormat="1" applyFont="1" applyFill="1" applyBorder="1" applyAlignment="1" applyProtection="1">
      <alignment horizontal="left" wrapText="1"/>
    </xf>
    <xf numFmtId="3" fontId="13" fillId="3" borderId="0" xfId="0" applyFont="1" applyFill="1" applyBorder="1" applyAlignment="1" applyProtection="1">
      <alignment vertical="top"/>
    </xf>
    <xf numFmtId="0" fontId="7" fillId="3" borderId="0" xfId="0" applyNumberFormat="1" applyFont="1" applyFill="1" applyBorder="1" applyAlignment="1" applyProtection="1">
      <alignment horizontal="center" wrapText="1"/>
    </xf>
    <xf numFmtId="3" fontId="24" fillId="3" borderId="21" xfId="0" applyFont="1" applyFill="1" applyBorder="1" applyAlignment="1" applyProtection="1">
      <alignment vertical="top"/>
    </xf>
    <xf numFmtId="0" fontId="24" fillId="3" borderId="38" xfId="0" applyNumberFormat="1" applyFont="1" applyFill="1" applyBorder="1" applyAlignment="1" applyProtection="1">
      <alignment horizontal="left" vertical="top"/>
    </xf>
    <xf numFmtId="3" fontId="26" fillId="3" borderId="0" xfId="0" applyFont="1" applyFill="1" applyAlignment="1" applyProtection="1">
      <alignment horizontal="left"/>
    </xf>
    <xf numFmtId="3" fontId="25" fillId="3" borderId="0" xfId="0" applyFont="1" applyFill="1" applyBorder="1" applyAlignment="1" applyProtection="1">
      <alignment horizontal="center" vertical="center" wrapText="1"/>
    </xf>
    <xf numFmtId="3" fontId="24" fillId="3" borderId="0" xfId="0" applyFont="1" applyFill="1" applyBorder="1" applyAlignment="1" applyProtection="1">
      <alignment horizontal="center" vertical="top"/>
    </xf>
    <xf numFmtId="3" fontId="6" fillId="0" borderId="0" xfId="0" applyFont="1" applyFill="1" applyBorder="1" applyAlignment="1" applyProtection="1">
      <alignment horizontal="left" wrapText="1"/>
    </xf>
    <xf numFmtId="3" fontId="7" fillId="0" borderId="33" xfId="0" applyFont="1" applyFill="1" applyBorder="1" applyAlignment="1" applyProtection="1">
      <alignment horizontal="left"/>
    </xf>
    <xf numFmtId="3" fontId="7" fillId="0" borderId="0" xfId="0" applyFont="1" applyFill="1" applyBorder="1" applyAlignment="1" applyProtection="1">
      <alignment horizontal="left"/>
    </xf>
    <xf numFmtId="3" fontId="7" fillId="3" borderId="33" xfId="0" applyFont="1" applyFill="1" applyBorder="1" applyAlignment="1" applyProtection="1">
      <alignment horizontal="left"/>
    </xf>
    <xf numFmtId="3" fontId="6" fillId="0" borderId="0" xfId="0" applyFont="1" applyFill="1" applyProtection="1"/>
    <xf numFmtId="3" fontId="17" fillId="0" borderId="0" xfId="0" applyFont="1" applyFill="1" applyAlignment="1" applyProtection="1">
      <alignment horizontal="center"/>
    </xf>
    <xf numFmtId="3" fontId="6" fillId="0" borderId="0" xfId="0" applyFont="1" applyFill="1" applyAlignment="1" applyProtection="1">
      <alignment horizontal="center"/>
    </xf>
    <xf numFmtId="3" fontId="6" fillId="0" borderId="0" xfId="0" applyFont="1" applyFill="1" applyBorder="1" applyProtection="1"/>
    <xf numFmtId="3" fontId="29" fillId="3" borderId="0" xfId="0" applyFont="1" applyFill="1" applyBorder="1" applyAlignment="1" applyProtection="1">
      <alignment horizontal="center" vertical="center"/>
    </xf>
    <xf numFmtId="3" fontId="30" fillId="3" borderId="0" xfId="0" applyFont="1" applyFill="1" applyBorder="1" applyAlignment="1" applyProtection="1">
      <alignment horizontal="left"/>
    </xf>
    <xf numFmtId="3" fontId="32" fillId="0" borderId="35" xfId="0" applyFont="1" applyFill="1" applyBorder="1" applyAlignment="1" applyProtection="1">
      <alignment horizontal="center" vertical="center" wrapText="1"/>
    </xf>
    <xf numFmtId="3" fontId="32" fillId="0" borderId="34" xfId="0" applyFont="1" applyFill="1" applyBorder="1" applyAlignment="1" applyProtection="1">
      <alignment horizontal="center" vertical="center" wrapText="1"/>
    </xf>
    <xf numFmtId="3" fontId="32" fillId="3" borderId="37" xfId="0" applyFont="1" applyFill="1" applyBorder="1" applyAlignment="1" applyProtection="1">
      <alignment horizontal="center" vertical="center" wrapText="1"/>
    </xf>
    <xf numFmtId="3" fontId="32" fillId="3" borderId="34" xfId="0" applyFont="1" applyFill="1" applyBorder="1" applyAlignment="1" applyProtection="1">
      <alignment horizontal="center" vertical="center" wrapText="1"/>
    </xf>
    <xf numFmtId="3" fontId="0" fillId="0" borderId="0" xfId="0" applyProtection="1"/>
    <xf numFmtId="3" fontId="45" fillId="0" borderId="0" xfId="0" applyFont="1" applyProtection="1"/>
    <xf numFmtId="3" fontId="0" fillId="0" borderId="0" xfId="0" applyAlignment="1" applyProtection="1">
      <alignment horizontal="right"/>
    </xf>
    <xf numFmtId="44" fontId="0" fillId="0" borderId="0" xfId="4" applyFont="1" applyBorder="1" applyProtection="1"/>
    <xf numFmtId="44" fontId="35" fillId="0" borderId="0" xfId="4" applyNumberFormat="1" applyFont="1" applyFill="1" applyProtection="1"/>
    <xf numFmtId="44" fontId="0" fillId="0" borderId="0" xfId="4" applyFont="1" applyProtection="1"/>
    <xf numFmtId="3" fontId="0" fillId="0" borderId="74" xfId="0" applyBorder="1" applyAlignment="1" applyProtection="1">
      <alignment horizontal="left"/>
    </xf>
    <xf numFmtId="3" fontId="0" fillId="0" borderId="74" xfId="0" applyBorder="1" applyProtection="1"/>
    <xf numFmtId="3" fontId="0" fillId="0" borderId="0" xfId="0" applyFill="1" applyBorder="1" applyProtection="1"/>
    <xf numFmtId="44" fontId="0" fillId="0" borderId="0" xfId="0" applyNumberFormat="1" applyProtection="1"/>
    <xf numFmtId="44" fontId="2" fillId="0" borderId="0" xfId="4" applyFont="1" applyBorder="1" applyProtection="1"/>
    <xf numFmtId="3" fontId="0" fillId="0" borderId="77" xfId="0" applyFont="1" applyBorder="1" applyAlignment="1" applyProtection="1">
      <alignment horizontal="right"/>
    </xf>
    <xf numFmtId="3" fontId="0" fillId="0" borderId="74" xfId="0" applyBorder="1" applyAlignment="1" applyProtection="1">
      <alignment horizontal="right" wrapText="1"/>
    </xf>
    <xf numFmtId="166" fontId="36" fillId="0" borderId="0" xfId="4" applyNumberFormat="1" applyFont="1" applyProtection="1"/>
    <xf numFmtId="3" fontId="35" fillId="0" borderId="0" xfId="0" applyFont="1" applyFill="1" applyBorder="1" applyAlignment="1" applyProtection="1">
      <alignment horizontal="left"/>
    </xf>
    <xf numFmtId="3" fontId="32" fillId="3" borderId="35" xfId="0" applyFont="1" applyFill="1" applyBorder="1" applyAlignment="1" applyProtection="1">
      <alignment horizontal="center" vertical="center"/>
    </xf>
    <xf numFmtId="3" fontId="24" fillId="3" borderId="0" xfId="0" applyFont="1" applyFill="1" applyBorder="1" applyAlignment="1" applyProtection="1">
      <alignment vertical="top"/>
    </xf>
    <xf numFmtId="3" fontId="32" fillId="3" borderId="35" xfId="0" applyFont="1" applyFill="1" applyBorder="1" applyAlignment="1" applyProtection="1">
      <alignment horizontal="center" vertical="center" wrapText="1"/>
    </xf>
    <xf numFmtId="0" fontId="6" fillId="0" borderId="19" xfId="0" applyNumberFormat="1" applyFont="1" applyFill="1" applyBorder="1" applyAlignment="1" applyProtection="1">
      <alignment horizontal="left" vertical="center"/>
    </xf>
    <xf numFmtId="0" fontId="6" fillId="0" borderId="16" xfId="0" applyNumberFormat="1" applyFont="1" applyFill="1" applyBorder="1" applyAlignment="1" applyProtection="1">
      <alignment horizontal="left" vertical="center"/>
    </xf>
    <xf numFmtId="0" fontId="6" fillId="0" borderId="20" xfId="0" applyNumberFormat="1" applyFont="1" applyFill="1" applyBorder="1" applyAlignment="1" applyProtection="1">
      <alignment horizontal="left" vertical="center"/>
    </xf>
    <xf numFmtId="0" fontId="29" fillId="3" borderId="18" xfId="0" applyNumberFormat="1" applyFont="1" applyFill="1" applyBorder="1" applyAlignment="1" applyProtection="1">
      <alignment horizontal="right" vertical="center"/>
    </xf>
    <xf numFmtId="3" fontId="29" fillId="0" borderId="40" xfId="0" applyFont="1" applyFill="1" applyBorder="1" applyAlignment="1" applyProtection="1">
      <alignment horizontal="left" vertical="center"/>
    </xf>
    <xf numFmtId="3" fontId="32" fillId="0" borderId="33" xfId="0" applyFont="1" applyFill="1" applyBorder="1" applyAlignment="1" applyProtection="1">
      <alignment horizontal="left" vertical="center"/>
    </xf>
    <xf numFmtId="0" fontId="6" fillId="0" borderId="111" xfId="0" applyNumberFormat="1" applyFont="1" applyFill="1" applyBorder="1" applyAlignment="1" applyProtection="1">
      <alignment horizontal="left" vertical="center"/>
    </xf>
    <xf numFmtId="0" fontId="55" fillId="2" borderId="2" xfId="0" applyNumberFormat="1" applyFont="1" applyFill="1" applyBorder="1" applyAlignment="1" applyProtection="1">
      <alignment horizontal="left" vertical="center"/>
      <protection locked="0"/>
    </xf>
    <xf numFmtId="0" fontId="55" fillId="2" borderId="2" xfId="0" applyNumberFormat="1" applyFont="1" applyFill="1" applyBorder="1" applyAlignment="1" applyProtection="1">
      <alignment horizontal="left" vertical="center"/>
    </xf>
    <xf numFmtId="0" fontId="55" fillId="2" borderId="1" xfId="0" applyNumberFormat="1" applyFont="1" applyFill="1" applyBorder="1" applyAlignment="1" applyProtection="1">
      <alignment horizontal="left" vertical="center"/>
    </xf>
    <xf numFmtId="0" fontId="32" fillId="3" borderId="8" xfId="0" applyNumberFormat="1" applyFont="1" applyFill="1" applyBorder="1" applyAlignment="1" applyProtection="1">
      <alignment horizontal="left" vertical="center"/>
    </xf>
    <xf numFmtId="9" fontId="32" fillId="3" borderId="9" xfId="0" applyNumberFormat="1" applyFont="1" applyFill="1" applyBorder="1" applyAlignment="1" applyProtection="1">
      <alignment vertical="center"/>
    </xf>
    <xf numFmtId="9" fontId="32" fillId="3" borderId="14" xfId="0" applyNumberFormat="1" applyFont="1" applyFill="1" applyBorder="1" applyAlignment="1" applyProtection="1">
      <alignment vertical="center"/>
    </xf>
    <xf numFmtId="44" fontId="32" fillId="3" borderId="23" xfId="0" applyNumberFormat="1" applyFont="1" applyFill="1" applyBorder="1" applyAlignment="1" applyProtection="1">
      <alignment vertical="center"/>
    </xf>
    <xf numFmtId="44" fontId="55" fillId="2" borderId="51" xfId="4" applyNumberFormat="1" applyFont="1" applyFill="1" applyBorder="1" applyAlignment="1" applyProtection="1">
      <alignment horizontal="left" vertical="center"/>
    </xf>
    <xf numFmtId="44" fontId="55" fillId="2" borderId="51" xfId="0" applyNumberFormat="1" applyFont="1" applyFill="1" applyBorder="1" applyAlignment="1" applyProtection="1">
      <alignment vertical="center"/>
    </xf>
    <xf numFmtId="44" fontId="55" fillId="2" borderId="60" xfId="0" applyNumberFormat="1" applyFont="1" applyFill="1" applyBorder="1" applyAlignment="1" applyProtection="1">
      <alignment vertical="center"/>
    </xf>
    <xf numFmtId="44" fontId="55" fillId="2" borderId="51" xfId="4" applyNumberFormat="1" applyFont="1" applyFill="1" applyBorder="1" applyAlignment="1" applyProtection="1">
      <alignment vertical="center"/>
    </xf>
    <xf numFmtId="44" fontId="6" fillId="0" borderId="27" xfId="0" applyNumberFormat="1" applyFont="1" applyFill="1" applyBorder="1" applyAlignment="1" applyProtection="1">
      <alignment vertical="center"/>
    </xf>
    <xf numFmtId="44" fontId="6" fillId="0" borderId="17" xfId="0" applyNumberFormat="1" applyFont="1" applyFill="1" applyBorder="1" applyAlignment="1" applyProtection="1">
      <alignment vertical="center"/>
    </xf>
    <xf numFmtId="44" fontId="55" fillId="2" borderId="2" xfId="0" applyNumberFormat="1" applyFont="1" applyFill="1" applyBorder="1" applyAlignment="1" applyProtection="1">
      <alignment vertical="center"/>
    </xf>
    <xf numFmtId="44" fontId="6" fillId="0" borderId="28" xfId="0" applyNumberFormat="1" applyFont="1" applyFill="1" applyBorder="1" applyAlignment="1" applyProtection="1">
      <alignment vertical="center"/>
    </xf>
    <xf numFmtId="44" fontId="6" fillId="0" borderId="112" xfId="0" applyNumberFormat="1" applyFont="1" applyFill="1" applyBorder="1" applyAlignment="1" applyProtection="1">
      <alignment vertical="center"/>
    </xf>
    <xf numFmtId="44" fontId="6" fillId="0" borderId="27" xfId="4" applyNumberFormat="1" applyFont="1" applyFill="1" applyBorder="1" applyAlignment="1" applyProtection="1">
      <alignment vertical="center"/>
    </xf>
    <xf numFmtId="44" fontId="29" fillId="3" borderId="26" xfId="0" applyNumberFormat="1" applyFont="1" applyFill="1" applyBorder="1" applyAlignment="1" applyProtection="1">
      <alignment vertical="center"/>
    </xf>
    <xf numFmtId="3" fontId="55" fillId="2" borderId="1" xfId="0" applyNumberFormat="1" applyFont="1" applyFill="1" applyBorder="1" applyAlignment="1" applyProtection="1">
      <alignment horizontal="left" vertical="center"/>
    </xf>
    <xf numFmtId="9" fontId="55" fillId="2" borderId="21" xfId="5" applyFont="1" applyFill="1" applyBorder="1" applyAlignment="1" applyProtection="1">
      <alignment vertical="center"/>
    </xf>
    <xf numFmtId="9" fontId="55" fillId="2" borderId="0" xfId="5" applyFont="1" applyFill="1" applyBorder="1" applyAlignment="1" applyProtection="1">
      <alignment vertical="center"/>
    </xf>
    <xf numFmtId="44" fontId="55" fillId="2" borderId="0" xfId="4" applyNumberFormat="1" applyFont="1" applyFill="1" applyBorder="1" applyAlignment="1" applyProtection="1">
      <alignment wrapText="1"/>
    </xf>
    <xf numFmtId="44" fontId="55" fillId="2" borderId="3" xfId="4" applyFont="1" applyFill="1" applyBorder="1" applyAlignment="1" applyProtection="1">
      <alignment horizontal="left" vertical="center"/>
    </xf>
    <xf numFmtId="44" fontId="55" fillId="2" borderId="22" xfId="4" applyFont="1" applyFill="1" applyBorder="1" applyAlignment="1" applyProtection="1">
      <alignment horizontal="left" vertical="center"/>
    </xf>
    <xf numFmtId="44" fontId="6" fillId="3" borderId="24" xfId="0" applyNumberFormat="1" applyFont="1" applyFill="1" applyBorder="1" applyAlignment="1" applyProtection="1">
      <alignment horizontal="left" vertical="center"/>
    </xf>
    <xf numFmtId="44" fontId="6" fillId="3" borderId="12" xfId="0" applyNumberFormat="1" applyFont="1" applyFill="1" applyBorder="1" applyAlignment="1" applyProtection="1">
      <alignment horizontal="left" vertical="center"/>
    </xf>
    <xf numFmtId="44" fontId="6" fillId="3" borderId="10" xfId="0" applyNumberFormat="1" applyFont="1" applyFill="1" applyBorder="1" applyAlignment="1" applyProtection="1">
      <alignment horizontal="left" vertical="center"/>
    </xf>
    <xf numFmtId="44" fontId="32" fillId="3" borderId="23" xfId="0" applyNumberFormat="1" applyFont="1" applyFill="1" applyBorder="1" applyAlignment="1" applyProtection="1">
      <alignment horizontal="left" vertical="center"/>
    </xf>
    <xf numFmtId="0" fontId="29" fillId="3" borderId="13" xfId="0" applyNumberFormat="1" applyFont="1" applyFill="1" applyBorder="1" applyAlignment="1" applyProtection="1">
      <alignment horizontal="right" vertical="center"/>
    </xf>
    <xf numFmtId="44" fontId="58" fillId="14" borderId="10" xfId="0" applyNumberFormat="1" applyFont="1" applyFill="1" applyBorder="1" applyAlignment="1" applyProtection="1">
      <alignment vertical="center"/>
    </xf>
    <xf numFmtId="44" fontId="58" fillId="14" borderId="10" xfId="0" applyNumberFormat="1" applyFont="1" applyFill="1" applyBorder="1" applyAlignment="1" applyProtection="1">
      <alignment horizontal="left" vertical="center"/>
    </xf>
    <xf numFmtId="3" fontId="0" fillId="3" borderId="33" xfId="0" applyFill="1" applyBorder="1" applyAlignment="1" applyProtection="1">
      <alignment horizontal="right"/>
    </xf>
    <xf numFmtId="9" fontId="58" fillId="14" borderId="9" xfId="0" applyNumberFormat="1" applyFont="1" applyFill="1" applyBorder="1" applyAlignment="1" applyProtection="1">
      <alignment vertical="center"/>
    </xf>
    <xf numFmtId="44" fontId="55" fillId="2" borderId="49" xfId="4" applyNumberFormat="1" applyFont="1" applyFill="1" applyBorder="1" applyAlignment="1" applyProtection="1">
      <alignment vertical="center" wrapText="1"/>
    </xf>
    <xf numFmtId="44" fontId="55" fillId="2" borderId="49" xfId="4" applyNumberFormat="1" applyFont="1" applyFill="1" applyBorder="1" applyAlignment="1" applyProtection="1">
      <alignment vertical="center"/>
    </xf>
    <xf numFmtId="3" fontId="29" fillId="0" borderId="0" xfId="0" applyFont="1" applyFill="1" applyBorder="1" applyAlignment="1" applyProtection="1">
      <alignment horizontal="left" vertical="center"/>
    </xf>
    <xf numFmtId="0" fontId="58" fillId="14" borderId="115" xfId="0" applyNumberFormat="1" applyFont="1" applyFill="1" applyBorder="1" applyAlignment="1" applyProtection="1">
      <alignment horizontal="left" vertical="center"/>
    </xf>
    <xf numFmtId="0" fontId="55" fillId="2" borderId="115" xfId="0" applyNumberFormat="1" applyFont="1" applyFill="1" applyBorder="1" applyAlignment="1" applyProtection="1">
      <alignment horizontal="left" vertical="center"/>
    </xf>
    <xf numFmtId="3" fontId="74" fillId="3" borderId="0" xfId="0" applyFont="1" applyFill="1" applyBorder="1" applyAlignment="1" applyProtection="1">
      <alignment horizontal="left" vertical="top" wrapText="1"/>
    </xf>
    <xf numFmtId="3" fontId="74" fillId="3" borderId="0" xfId="0" applyFont="1" applyFill="1" applyAlignment="1" applyProtection="1">
      <alignment horizontal="left"/>
    </xf>
    <xf numFmtId="49" fontId="6" fillId="0" borderId="116" xfId="0" applyNumberFormat="1" applyFont="1" applyFill="1" applyBorder="1" applyAlignment="1" applyProtection="1">
      <alignment horizontal="left" vertical="center"/>
    </xf>
    <xf numFmtId="44" fontId="6" fillId="0" borderId="4" xfId="0" applyNumberFormat="1" applyFont="1" applyFill="1" applyBorder="1" applyAlignment="1" applyProtection="1">
      <alignment horizontal="left" vertical="center"/>
    </xf>
    <xf numFmtId="44" fontId="6" fillId="0" borderId="6" xfId="0" applyNumberFormat="1" applyFont="1" applyFill="1" applyBorder="1" applyAlignment="1" applyProtection="1">
      <alignment horizontal="left" vertical="center"/>
    </xf>
    <xf numFmtId="49" fontId="6" fillId="0" borderId="117" xfId="0" applyNumberFormat="1" applyFont="1" applyFill="1" applyBorder="1" applyAlignment="1" applyProtection="1">
      <alignment horizontal="left" vertical="center"/>
    </xf>
    <xf numFmtId="44" fontId="6" fillId="11" borderId="4" xfId="0" applyNumberFormat="1" applyFont="1" applyFill="1" applyBorder="1" applyAlignment="1" applyProtection="1">
      <alignment vertical="center"/>
      <protection locked="0"/>
    </xf>
    <xf numFmtId="44" fontId="6" fillId="11" borderId="6" xfId="0" applyNumberFormat="1" applyFont="1" applyFill="1" applyBorder="1" applyAlignment="1" applyProtection="1">
      <alignment vertical="center"/>
      <protection locked="0"/>
    </xf>
    <xf numFmtId="44" fontId="6" fillId="11" borderId="8" xfId="0" applyNumberFormat="1" applyFont="1" applyFill="1" applyBorder="1" applyAlignment="1" applyProtection="1">
      <alignment vertical="center"/>
      <protection locked="0"/>
    </xf>
    <xf numFmtId="44" fontId="29" fillId="3" borderId="15" xfId="0" applyNumberFormat="1" applyFont="1" applyFill="1" applyBorder="1" applyAlignment="1" applyProtection="1">
      <alignment vertical="center"/>
    </xf>
    <xf numFmtId="44" fontId="6" fillId="11" borderId="27" xfId="0" applyNumberFormat="1" applyFont="1" applyFill="1" applyBorder="1" applyAlignment="1" applyProtection="1">
      <alignment vertical="center"/>
      <protection locked="0"/>
    </xf>
    <xf numFmtId="44" fontId="6" fillId="11" borderId="17" xfId="0" applyNumberFormat="1" applyFont="1" applyFill="1" applyBorder="1" applyAlignment="1" applyProtection="1">
      <alignment vertical="center"/>
      <protection locked="0"/>
    </xf>
    <xf numFmtId="44" fontId="6" fillId="11" borderId="28" xfId="0" applyNumberFormat="1" applyFont="1" applyFill="1" applyBorder="1" applyAlignment="1" applyProtection="1">
      <alignment vertical="center"/>
      <protection locked="0"/>
    </xf>
    <xf numFmtId="44" fontId="1" fillId="0" borderId="0" xfId="4" applyFont="1" applyBorder="1" applyProtection="1"/>
    <xf numFmtId="44" fontId="36" fillId="0" borderId="0" xfId="4" applyNumberFormat="1" applyFont="1" applyProtection="1"/>
    <xf numFmtId="44" fontId="6" fillId="0" borderId="72" xfId="0" applyNumberFormat="1" applyFont="1" applyFill="1" applyBorder="1" applyAlignment="1" applyProtection="1">
      <alignment vertical="center"/>
    </xf>
    <xf numFmtId="3" fontId="0" fillId="0" borderId="33" xfId="0" applyBorder="1" applyAlignment="1" applyProtection="1">
      <alignment horizontal="center" vertical="center"/>
    </xf>
    <xf numFmtId="44" fontId="0" fillId="0" borderId="0" xfId="4" applyFont="1" applyFill="1" applyBorder="1" applyProtection="1"/>
    <xf numFmtId="3" fontId="0" fillId="0" borderId="64" xfId="0" applyBorder="1" applyAlignment="1" applyProtection="1">
      <alignment horizontal="center"/>
    </xf>
    <xf numFmtId="3" fontId="0" fillId="0" borderId="64" xfId="0" applyBorder="1" applyAlignment="1" applyProtection="1">
      <alignment horizontal="center" vertical="top"/>
    </xf>
    <xf numFmtId="0" fontId="6" fillId="0" borderId="117" xfId="0" applyNumberFormat="1" applyFont="1" applyFill="1" applyBorder="1" applyAlignment="1" applyProtection="1">
      <alignment horizontal="left" vertical="center"/>
    </xf>
    <xf numFmtId="0" fontId="6" fillId="0" borderId="118" xfId="0" applyNumberFormat="1" applyFont="1" applyFill="1" applyBorder="1" applyAlignment="1" applyProtection="1">
      <alignment horizontal="left" vertical="center"/>
    </xf>
    <xf numFmtId="0" fontId="6" fillId="0" borderId="116" xfId="0" applyNumberFormat="1" applyFont="1" applyFill="1" applyBorder="1" applyAlignment="1" applyProtection="1">
      <alignment horizontal="left" vertical="center"/>
    </xf>
    <xf numFmtId="44" fontId="47" fillId="0" borderId="0" xfId="4" applyFont="1" applyFill="1" applyBorder="1" applyAlignment="1" applyProtection="1"/>
    <xf numFmtId="0" fontId="48" fillId="0" borderId="55" xfId="4" applyNumberFormat="1" applyFont="1" applyFill="1" applyBorder="1" applyAlignment="1" applyProtection="1">
      <alignment horizontal="left" indent="1"/>
    </xf>
    <xf numFmtId="3" fontId="0" fillId="0" borderId="15" xfId="0" applyBorder="1" applyAlignment="1" applyProtection="1">
      <alignment horizontal="center" vertical="center"/>
    </xf>
    <xf numFmtId="0" fontId="33" fillId="0" borderId="63" xfId="0" applyNumberFormat="1" applyFont="1" applyFill="1" applyBorder="1" applyAlignment="1" applyProtection="1">
      <alignment horizontal="center" vertical="center"/>
    </xf>
    <xf numFmtId="0" fontId="33" fillId="0" borderId="15" xfId="0" applyNumberFormat="1" applyFont="1" applyFill="1" applyBorder="1" applyAlignment="1" applyProtection="1">
      <alignment horizontal="center" vertical="center"/>
    </xf>
    <xf numFmtId="3" fontId="41" fillId="0" borderId="78" xfId="0" applyFont="1" applyBorder="1" applyAlignment="1" applyProtection="1">
      <alignment horizontal="right"/>
    </xf>
    <xf numFmtId="0" fontId="48" fillId="0" borderId="52" xfId="4" applyNumberFormat="1" applyFont="1" applyFill="1" applyBorder="1" applyAlignment="1" applyProtection="1">
      <alignment horizontal="left" indent="1"/>
    </xf>
    <xf numFmtId="0" fontId="48" fillId="0" borderId="65" xfId="4" applyNumberFormat="1" applyFont="1" applyFill="1" applyBorder="1" applyAlignment="1" applyProtection="1">
      <alignment horizontal="center"/>
    </xf>
    <xf numFmtId="3" fontId="41" fillId="0" borderId="7" xfId="0" applyFont="1" applyBorder="1" applyAlignment="1" applyProtection="1">
      <alignment horizontal="right"/>
    </xf>
    <xf numFmtId="0" fontId="48" fillId="0" borderId="69" xfId="4" applyNumberFormat="1" applyFont="1" applyFill="1" applyBorder="1" applyAlignment="1" applyProtection="1">
      <alignment horizontal="center"/>
    </xf>
    <xf numFmtId="0" fontId="48" fillId="0" borderId="69" xfId="4" applyNumberFormat="1" applyFont="1" applyFill="1" applyBorder="1" applyAlignment="1" applyProtection="1">
      <alignment horizontal="left" indent="1"/>
    </xf>
    <xf numFmtId="0" fontId="48" fillId="0" borderId="69" xfId="0" applyNumberFormat="1" applyFont="1" applyFill="1" applyBorder="1" applyAlignment="1" applyProtection="1">
      <alignment horizontal="center"/>
    </xf>
    <xf numFmtId="3" fontId="41" fillId="0" borderId="83" xfId="0" applyFont="1" applyBorder="1" applyAlignment="1" applyProtection="1">
      <alignment horizontal="right"/>
    </xf>
    <xf numFmtId="3" fontId="47" fillId="0" borderId="84" xfId="0" applyFont="1" applyBorder="1" applyAlignment="1" applyProtection="1">
      <alignment horizontal="left"/>
    </xf>
    <xf numFmtId="0" fontId="83" fillId="0" borderId="128" xfId="5" applyNumberFormat="1" applyFont="1" applyFill="1" applyBorder="1" applyAlignment="1" applyProtection="1">
      <alignment horizontal="left" indent="1"/>
    </xf>
    <xf numFmtId="0" fontId="48" fillId="0" borderId="123" xfId="5" applyNumberFormat="1" applyFont="1" applyFill="1" applyBorder="1" applyAlignment="1" applyProtection="1">
      <alignment horizontal="center"/>
    </xf>
    <xf numFmtId="0" fontId="48" fillId="0" borderId="15" xfId="5" applyNumberFormat="1" applyFont="1" applyFill="1" applyBorder="1" applyAlignment="1" applyProtection="1">
      <alignment horizontal="center"/>
    </xf>
    <xf numFmtId="0" fontId="48" fillId="0" borderId="88" xfId="4" applyNumberFormat="1" applyFont="1" applyFill="1" applyBorder="1" applyAlignment="1" applyProtection="1">
      <alignment horizontal="left"/>
    </xf>
    <xf numFmtId="0" fontId="48" fillId="0" borderId="48" xfId="0" applyNumberFormat="1" applyFont="1" applyFill="1" applyBorder="1" applyAlignment="1" applyProtection="1">
      <alignment horizontal="left"/>
    </xf>
    <xf numFmtId="0" fontId="50" fillId="0" borderId="58" xfId="4" applyNumberFormat="1" applyFont="1" applyFill="1" applyBorder="1" applyAlignment="1" applyProtection="1">
      <alignment horizontal="left"/>
    </xf>
    <xf numFmtId="0" fontId="48" fillId="0" borderId="87" xfId="0" applyNumberFormat="1" applyFont="1" applyFill="1" applyBorder="1" applyAlignment="1" applyProtection="1">
      <alignment horizontal="left" vertical="center"/>
    </xf>
    <xf numFmtId="3" fontId="85" fillId="0" borderId="63" xfId="0" applyFont="1" applyFill="1" applyBorder="1" applyAlignment="1" applyProtection="1">
      <alignment horizontal="center" vertical="center" wrapText="1"/>
    </xf>
    <xf numFmtId="3" fontId="6" fillId="0" borderId="0" xfId="0" applyFont="1" applyAlignment="1" applyProtection="1">
      <alignment vertical="top" wrapText="1"/>
    </xf>
    <xf numFmtId="3" fontId="0" fillId="0" borderId="0" xfId="0" applyAlignment="1" applyProtection="1">
      <alignment wrapText="1"/>
    </xf>
    <xf numFmtId="3" fontId="44" fillId="0" borderId="0" xfId="0" applyFont="1" applyAlignment="1" applyProtection="1">
      <alignment horizontal="center" wrapText="1"/>
    </xf>
    <xf numFmtId="3" fontId="22" fillId="0" borderId="0" xfId="0" applyFont="1" applyAlignment="1" applyProtection="1">
      <alignment vertical="top" wrapText="1"/>
    </xf>
    <xf numFmtId="3" fontId="20" fillId="0" borderId="0" xfId="0" applyFont="1" applyAlignment="1" applyProtection="1">
      <alignment vertical="center" wrapText="1"/>
    </xf>
    <xf numFmtId="3" fontId="21" fillId="0" borderId="0" xfId="0" applyFont="1" applyAlignment="1" applyProtection="1">
      <alignment vertical="center" wrapText="1"/>
    </xf>
    <xf numFmtId="3" fontId="44" fillId="0" borderId="0" xfId="0" applyFont="1" applyAlignment="1" applyProtection="1">
      <alignment wrapText="1"/>
    </xf>
    <xf numFmtId="3" fontId="0" fillId="0" borderId="0" xfId="0" applyAlignment="1" applyProtection="1">
      <alignment horizontal="center"/>
    </xf>
    <xf numFmtId="3" fontId="0" fillId="0" borderId="0" xfId="0" applyAlignment="1" applyProtection="1"/>
    <xf numFmtId="0" fontId="6" fillId="13" borderId="109" xfId="0" applyNumberFormat="1" applyFont="1" applyFill="1" applyBorder="1" applyAlignment="1" applyProtection="1">
      <alignment horizontal="left" vertical="center" wrapText="1"/>
      <protection locked="0"/>
    </xf>
    <xf numFmtId="0" fontId="6" fillId="13" borderId="117" xfId="0" applyNumberFormat="1" applyFont="1" applyFill="1" applyBorder="1" applyAlignment="1" applyProtection="1">
      <alignment horizontal="left" vertical="center"/>
      <protection locked="0"/>
    </xf>
    <xf numFmtId="44" fontId="6" fillId="13" borderId="6" xfId="0" applyNumberFormat="1" applyFont="1" applyFill="1" applyBorder="1" applyAlignment="1" applyProtection="1">
      <alignment horizontal="left" vertical="center"/>
      <protection locked="0"/>
    </xf>
    <xf numFmtId="0" fontId="6" fillId="13" borderId="118" xfId="0" applyNumberFormat="1" applyFont="1" applyFill="1" applyBorder="1" applyAlignment="1" applyProtection="1">
      <alignment horizontal="left" vertical="center"/>
      <protection locked="0"/>
    </xf>
    <xf numFmtId="44" fontId="6" fillId="13" borderId="4" xfId="0" applyNumberFormat="1" applyFont="1" applyFill="1" applyBorder="1" applyAlignment="1" applyProtection="1">
      <alignment horizontal="left" vertical="center"/>
      <protection locked="0"/>
    </xf>
    <xf numFmtId="0" fontId="6" fillId="13" borderId="116" xfId="0" applyNumberFormat="1" applyFont="1" applyFill="1" applyBorder="1" applyAlignment="1" applyProtection="1">
      <alignment horizontal="left" vertical="center"/>
      <protection locked="0"/>
    </xf>
    <xf numFmtId="44" fontId="6" fillId="13" borderId="8" xfId="0" applyNumberFormat="1" applyFont="1" applyFill="1" applyBorder="1" applyAlignment="1" applyProtection="1">
      <alignment horizontal="left" vertical="center"/>
      <protection locked="0"/>
    </xf>
    <xf numFmtId="0" fontId="6" fillId="13" borderId="119" xfId="0" applyNumberFormat="1" applyFont="1" applyFill="1" applyBorder="1" applyAlignment="1" applyProtection="1">
      <alignment horizontal="left" vertical="center"/>
      <protection locked="0"/>
    </xf>
    <xf numFmtId="44" fontId="6" fillId="13" borderId="110" xfId="0" applyNumberFormat="1" applyFont="1" applyFill="1" applyBorder="1" applyAlignment="1" applyProtection="1">
      <alignment horizontal="left" vertical="center"/>
      <protection locked="0"/>
    </xf>
    <xf numFmtId="44" fontId="6" fillId="13" borderId="4" xfId="0" applyNumberFormat="1" applyFont="1" applyFill="1" applyBorder="1" applyAlignment="1" applyProtection="1">
      <alignment vertical="center"/>
      <protection locked="0"/>
    </xf>
    <xf numFmtId="44" fontId="6" fillId="13" borderId="6" xfId="0" applyNumberFormat="1" applyFont="1" applyFill="1" applyBorder="1" applyAlignment="1" applyProtection="1">
      <alignment vertical="center"/>
      <protection locked="0"/>
    </xf>
    <xf numFmtId="44" fontId="6" fillId="13" borderId="8" xfId="0" applyNumberFormat="1" applyFont="1" applyFill="1" applyBorder="1" applyAlignment="1" applyProtection="1">
      <alignment vertical="center"/>
      <protection locked="0"/>
    </xf>
    <xf numFmtId="44" fontId="6" fillId="13" borderId="17" xfId="0" applyNumberFormat="1" applyFont="1" applyFill="1" applyBorder="1" applyAlignment="1" applyProtection="1">
      <alignment vertical="center"/>
      <protection locked="0"/>
    </xf>
    <xf numFmtId="44" fontId="6" fillId="13" borderId="28" xfId="0" applyNumberFormat="1" applyFont="1" applyFill="1" applyBorder="1" applyAlignment="1" applyProtection="1">
      <alignment vertical="center"/>
      <protection locked="0"/>
    </xf>
    <xf numFmtId="44" fontId="6" fillId="13" borderId="27" xfId="0" applyNumberFormat="1" applyFont="1" applyFill="1" applyBorder="1" applyAlignment="1" applyProtection="1">
      <alignment vertical="center"/>
      <protection locked="0"/>
    </xf>
    <xf numFmtId="44" fontId="6" fillId="13" borderId="112" xfId="0" applyNumberFormat="1" applyFont="1" applyFill="1" applyBorder="1" applyAlignment="1" applyProtection="1">
      <alignment vertical="center"/>
      <protection locked="0"/>
    </xf>
    <xf numFmtId="44" fontId="6" fillId="13" borderId="110" xfId="0" applyNumberFormat="1" applyFont="1" applyFill="1" applyBorder="1" applyAlignment="1" applyProtection="1">
      <alignment vertical="center"/>
      <protection locked="0"/>
    </xf>
    <xf numFmtId="42" fontId="96" fillId="3" borderId="0" xfId="0" applyNumberFormat="1" applyFont="1" applyFill="1" applyAlignment="1" applyProtection="1">
      <alignment horizontal="center"/>
    </xf>
    <xf numFmtId="44" fontId="0" fillId="13" borderId="15" xfId="4" applyNumberFormat="1" applyFont="1" applyFill="1" applyBorder="1" applyProtection="1">
      <protection locked="0"/>
    </xf>
    <xf numFmtId="49" fontId="6" fillId="3" borderId="4" xfId="0" applyNumberFormat="1" applyFont="1" applyFill="1" applyBorder="1" applyAlignment="1" applyProtection="1">
      <alignment horizontal="left" vertical="center"/>
    </xf>
    <xf numFmtId="44" fontId="98" fillId="0" borderId="0" xfId="4" applyFont="1" applyAlignment="1" applyProtection="1">
      <alignment vertical="center"/>
    </xf>
    <xf numFmtId="1" fontId="37" fillId="9" borderId="44" xfId="0" applyNumberFormat="1" applyFont="1" applyFill="1" applyBorder="1" applyAlignment="1" applyProtection="1">
      <alignment horizontal="right" wrapText="1"/>
      <protection locked="0"/>
    </xf>
    <xf numFmtId="0" fontId="39" fillId="9" borderId="69" xfId="0" applyNumberFormat="1" applyFont="1" applyFill="1" applyBorder="1" applyProtection="1">
      <protection locked="0"/>
    </xf>
    <xf numFmtId="0" fontId="37" fillId="9" borderId="69" xfId="0" applyNumberFormat="1" applyFont="1" applyFill="1" applyBorder="1" applyProtection="1">
      <protection locked="0"/>
    </xf>
    <xf numFmtId="0" fontId="37" fillId="9" borderId="87" xfId="0" applyNumberFormat="1" applyFont="1" applyFill="1" applyBorder="1" applyProtection="1">
      <protection locked="0"/>
    </xf>
    <xf numFmtId="1" fontId="37" fillId="9" borderId="59" xfId="0" applyNumberFormat="1" applyFont="1" applyFill="1" applyBorder="1" applyAlignment="1" applyProtection="1">
      <alignment horizontal="right" wrapText="1"/>
      <protection locked="0"/>
    </xf>
    <xf numFmtId="44" fontId="37" fillId="9" borderId="66" xfId="4" applyFont="1" applyFill="1" applyBorder="1" applyAlignment="1" applyProtection="1">
      <alignment wrapText="1"/>
      <protection locked="0"/>
    </xf>
    <xf numFmtId="44" fontId="37" fillId="9" borderId="69" xfId="4" applyFont="1" applyFill="1" applyBorder="1" applyAlignment="1" applyProtection="1">
      <alignment wrapText="1"/>
      <protection locked="0"/>
    </xf>
    <xf numFmtId="44" fontId="37" fillId="9" borderId="49" xfId="4" applyFont="1" applyFill="1" applyBorder="1" applyAlignment="1" applyProtection="1">
      <alignment wrapText="1"/>
      <protection locked="0"/>
    </xf>
    <xf numFmtId="1" fontId="37" fillId="9" borderId="68" xfId="4" applyNumberFormat="1" applyFont="1" applyFill="1" applyBorder="1" applyAlignment="1" applyProtection="1">
      <alignment wrapText="1"/>
      <protection locked="0"/>
    </xf>
    <xf numFmtId="1" fontId="37" fillId="9" borderId="6" xfId="4" applyNumberFormat="1" applyFont="1" applyFill="1" applyBorder="1" applyAlignment="1" applyProtection="1">
      <alignment wrapText="1"/>
      <protection locked="0"/>
    </xf>
    <xf numFmtId="1" fontId="37" fillId="9" borderId="110" xfId="4" applyNumberFormat="1" applyFont="1" applyFill="1" applyBorder="1" applyAlignment="1" applyProtection="1">
      <alignment wrapText="1"/>
      <protection locked="0"/>
    </xf>
    <xf numFmtId="44" fontId="39" fillId="17" borderId="66" xfId="4" applyFont="1" applyFill="1" applyBorder="1" applyAlignment="1" applyProtection="1">
      <alignment wrapText="1"/>
    </xf>
    <xf numFmtId="44" fontId="37" fillId="17" borderId="66" xfId="4" applyFont="1" applyFill="1" applyBorder="1" applyAlignment="1" applyProtection="1">
      <alignment wrapText="1"/>
    </xf>
    <xf numFmtId="44" fontId="39" fillId="17" borderId="69" xfId="4" applyFont="1" applyFill="1" applyBorder="1" applyAlignment="1" applyProtection="1">
      <alignment wrapText="1"/>
    </xf>
    <xf numFmtId="44" fontId="37" fillId="17" borderId="69" xfId="4" applyFont="1" applyFill="1" applyBorder="1" applyAlignment="1" applyProtection="1">
      <alignment wrapText="1"/>
    </xf>
    <xf numFmtId="44" fontId="37" fillId="17" borderId="87" xfId="4" applyFont="1" applyFill="1" applyBorder="1" applyAlignment="1" applyProtection="1">
      <alignment wrapText="1"/>
    </xf>
    <xf numFmtId="2" fontId="37" fillId="17" borderId="66" xfId="5" applyNumberFormat="1" applyFont="1" applyFill="1" applyBorder="1" applyAlignment="1" applyProtection="1">
      <alignment wrapText="1"/>
    </xf>
    <xf numFmtId="2" fontId="37" fillId="17" borderId="69" xfId="5" applyNumberFormat="1" applyFont="1" applyFill="1" applyBorder="1" applyAlignment="1" applyProtection="1">
      <alignment wrapText="1"/>
    </xf>
    <xf numFmtId="2" fontId="37" fillId="17" borderId="87" xfId="5" applyNumberFormat="1" applyFont="1" applyFill="1" applyBorder="1" applyAlignment="1" applyProtection="1">
      <alignment wrapText="1"/>
    </xf>
    <xf numFmtId="44" fontId="37" fillId="17" borderId="67" xfId="4" applyFont="1" applyFill="1" applyBorder="1" applyAlignment="1" applyProtection="1">
      <alignment wrapText="1"/>
    </xf>
    <xf numFmtId="44" fontId="37" fillId="17" borderId="70" xfId="4" applyFont="1" applyFill="1" applyBorder="1" applyAlignment="1" applyProtection="1">
      <alignment wrapText="1"/>
    </xf>
    <xf numFmtId="44" fontId="37" fillId="17" borderId="71" xfId="4" applyFont="1" applyFill="1" applyBorder="1" applyAlignment="1" applyProtection="1">
      <alignment wrapText="1"/>
    </xf>
    <xf numFmtId="2" fontId="37" fillId="17" borderId="66" xfId="0" applyNumberFormat="1" applyFont="1" applyFill="1" applyBorder="1" applyAlignment="1" applyProtection="1">
      <alignment wrapText="1"/>
    </xf>
    <xf numFmtId="2" fontId="37" fillId="17" borderId="69" xfId="0" applyNumberFormat="1" applyFont="1" applyFill="1" applyBorder="1" applyAlignment="1" applyProtection="1">
      <alignment wrapText="1"/>
    </xf>
    <xf numFmtId="2" fontId="37" fillId="17" borderId="87" xfId="0" applyNumberFormat="1" applyFont="1" applyFill="1" applyBorder="1" applyAlignment="1" applyProtection="1">
      <alignment wrapText="1"/>
    </xf>
    <xf numFmtId="3" fontId="0" fillId="0" borderId="0" xfId="0" applyBorder="1" applyProtection="1"/>
    <xf numFmtId="44" fontId="46" fillId="0" borderId="136" xfId="4" applyFont="1" applyBorder="1" applyProtection="1"/>
    <xf numFmtId="2" fontId="37" fillId="9" borderId="66" xfId="5" applyNumberFormat="1" applyFont="1" applyFill="1" applyBorder="1" applyAlignment="1" applyProtection="1">
      <alignment wrapText="1"/>
      <protection locked="0"/>
    </xf>
    <xf numFmtId="2" fontId="37" fillId="9" borderId="69" xfId="5" applyNumberFormat="1" applyFont="1" applyFill="1" applyBorder="1" applyAlignment="1" applyProtection="1">
      <alignment wrapText="1"/>
      <protection locked="0"/>
    </xf>
    <xf numFmtId="2" fontId="37" fillId="9" borderId="130" xfId="5" applyNumberFormat="1" applyFont="1" applyFill="1" applyBorder="1" applyAlignment="1" applyProtection="1">
      <alignment wrapText="1"/>
      <protection locked="0"/>
    </xf>
    <xf numFmtId="2" fontId="37" fillId="9" borderId="87" xfId="5" applyNumberFormat="1" applyFont="1" applyFill="1" applyBorder="1" applyAlignment="1" applyProtection="1">
      <alignment wrapText="1"/>
      <protection locked="0"/>
    </xf>
    <xf numFmtId="3" fontId="34" fillId="0" borderId="0" xfId="0" applyFont="1" applyAlignment="1" applyProtection="1"/>
    <xf numFmtId="3" fontId="0" fillId="0" borderId="0" xfId="0" applyAlignment="1" applyProtection="1">
      <alignment vertical="top"/>
    </xf>
    <xf numFmtId="3" fontId="0" fillId="0" borderId="0" xfId="0" applyAlignment="1" applyProtection="1">
      <alignment horizontal="left" vertical="top" wrapText="1"/>
    </xf>
    <xf numFmtId="0" fontId="0" fillId="0" borderId="0" xfId="0" applyNumberFormat="1" applyProtection="1"/>
    <xf numFmtId="0" fontId="37" fillId="0" borderId="15" xfId="0" applyNumberFormat="1" applyFont="1" applyBorder="1" applyAlignment="1" applyProtection="1">
      <alignment horizontal="center" vertical="center"/>
    </xf>
    <xf numFmtId="0" fontId="37" fillId="0" borderId="63" xfId="0" applyNumberFormat="1" applyFont="1" applyBorder="1" applyAlignment="1" applyProtection="1">
      <alignment horizontal="center" vertical="center" wrapText="1"/>
    </xf>
    <xf numFmtId="0" fontId="37" fillId="0" borderId="129" xfId="0" applyNumberFormat="1" applyFont="1" applyBorder="1" applyAlignment="1" applyProtection="1">
      <alignment horizontal="center" vertical="center" wrapText="1"/>
    </xf>
    <xf numFmtId="0" fontId="37" fillId="0" borderId="131" xfId="0" applyNumberFormat="1" applyFont="1" applyBorder="1" applyAlignment="1" applyProtection="1">
      <alignment horizontal="center" vertical="center" wrapText="1"/>
    </xf>
    <xf numFmtId="0" fontId="37" fillId="0" borderId="15" xfId="0" applyNumberFormat="1" applyFont="1" applyBorder="1" applyAlignment="1" applyProtection="1">
      <alignment horizontal="center" vertical="center" wrapText="1"/>
    </xf>
    <xf numFmtId="3" fontId="37" fillId="0" borderId="0" xfId="0" applyFont="1" applyProtection="1"/>
    <xf numFmtId="3" fontId="53" fillId="0" borderId="0" xfId="0" applyFont="1" applyAlignment="1" applyProtection="1">
      <alignment horizontal="center"/>
    </xf>
    <xf numFmtId="3" fontId="0" fillId="0" borderId="38" xfId="0" applyBorder="1" applyProtection="1"/>
    <xf numFmtId="42" fontId="6" fillId="0" borderId="0" xfId="0" applyNumberFormat="1" applyFont="1" applyFill="1" applyAlignment="1" applyProtection="1">
      <alignment horizontal="left"/>
    </xf>
    <xf numFmtId="0" fontId="39" fillId="18" borderId="130" xfId="0" applyNumberFormat="1" applyFont="1" applyFill="1" applyBorder="1" applyProtection="1">
      <protection locked="0"/>
    </xf>
    <xf numFmtId="0" fontId="39" fillId="18" borderId="69" xfId="0" applyNumberFormat="1" applyFont="1" applyFill="1" applyBorder="1" applyProtection="1">
      <protection locked="0"/>
    </xf>
    <xf numFmtId="3" fontId="20" fillId="3" borderId="0" xfId="0" applyFont="1" applyFill="1" applyBorder="1" applyAlignment="1" applyProtection="1">
      <alignment horizontal="left" vertical="top" wrapText="1"/>
    </xf>
    <xf numFmtId="3" fontId="24" fillId="3" borderId="38" xfId="0" applyFont="1" applyFill="1" applyBorder="1" applyAlignment="1" applyProtection="1">
      <alignment horizontal="left" vertical="top"/>
    </xf>
    <xf numFmtId="3" fontId="7" fillId="3" borderId="0" xfId="0" applyFont="1" applyFill="1" applyBorder="1" applyAlignment="1" applyProtection="1">
      <alignment horizontal="right"/>
    </xf>
    <xf numFmtId="3" fontId="23" fillId="3" borderId="0" xfId="0" applyFont="1" applyFill="1" applyBorder="1" applyAlignment="1" applyProtection="1">
      <alignment horizontal="left"/>
    </xf>
    <xf numFmtId="3" fontId="28" fillId="3" borderId="0" xfId="0" applyFont="1" applyFill="1" applyBorder="1" applyAlignment="1" applyProtection="1">
      <alignment horizontal="left"/>
    </xf>
    <xf numFmtId="3" fontId="7" fillId="0" borderId="33" xfId="0" applyFont="1" applyFill="1" applyBorder="1" applyAlignment="1" applyProtection="1">
      <alignment horizontal="left" wrapText="1"/>
    </xf>
    <xf numFmtId="3" fontId="24" fillId="3" borderId="0" xfId="0" applyFont="1" applyFill="1" applyBorder="1" applyAlignment="1" applyProtection="1">
      <alignment horizontal="left" vertical="top"/>
    </xf>
    <xf numFmtId="0" fontId="24" fillId="3" borderId="0" xfId="0" applyNumberFormat="1" applyFont="1" applyFill="1" applyBorder="1" applyAlignment="1" applyProtection="1">
      <alignment horizontal="left" vertical="top"/>
    </xf>
    <xf numFmtId="0" fontId="13" fillId="3" borderId="0" xfId="0" applyNumberFormat="1" applyFont="1" applyFill="1" applyBorder="1" applyAlignment="1" applyProtection="1">
      <alignment horizontal="left" vertical="top"/>
    </xf>
    <xf numFmtId="3" fontId="0" fillId="3" borderId="0" xfId="0" applyFill="1" applyBorder="1" applyAlignment="1" applyProtection="1">
      <alignment horizontal="right"/>
    </xf>
    <xf numFmtId="3" fontId="25" fillId="3" borderId="0" xfId="0" applyFont="1" applyFill="1" applyBorder="1" applyAlignment="1" applyProtection="1">
      <alignment horizontal="center" vertical="top"/>
    </xf>
    <xf numFmtId="3" fontId="13" fillId="3" borderId="0" xfId="0" applyFont="1" applyFill="1" applyBorder="1" applyAlignment="1" applyProtection="1">
      <alignment horizontal="left" vertical="top"/>
    </xf>
    <xf numFmtId="3" fontId="80" fillId="0" borderId="0" xfId="0" applyFont="1" applyAlignment="1" applyProtection="1">
      <alignment horizontal="center"/>
    </xf>
    <xf numFmtId="3" fontId="79" fillId="0" borderId="0" xfId="0" applyFont="1" applyAlignment="1" applyProtection="1">
      <alignment horizontal="center"/>
    </xf>
    <xf numFmtId="3" fontId="78" fillId="0" borderId="0" xfId="0" applyFont="1" applyAlignment="1" applyProtection="1">
      <alignment horizontal="center"/>
    </xf>
    <xf numFmtId="44" fontId="47" fillId="0" borderId="0" xfId="4" applyFont="1" applyFill="1" applyBorder="1" applyProtection="1"/>
    <xf numFmtId="0" fontId="33" fillId="0" borderId="0" xfId="0" applyNumberFormat="1" applyFont="1" applyFill="1" applyBorder="1" applyAlignment="1" applyProtection="1">
      <alignment horizontal="center" vertical="center"/>
    </xf>
    <xf numFmtId="0" fontId="48" fillId="0" borderId="0" xfId="4" applyNumberFormat="1" applyFont="1" applyFill="1" applyBorder="1" applyAlignment="1" applyProtection="1">
      <alignment horizontal="center"/>
    </xf>
    <xf numFmtId="0" fontId="48" fillId="0" borderId="0" xfId="0" applyNumberFormat="1" applyFont="1" applyFill="1" applyBorder="1" applyAlignment="1" applyProtection="1">
      <alignment horizontal="center"/>
    </xf>
    <xf numFmtId="0" fontId="48" fillId="0" borderId="0" xfId="5" applyNumberFormat="1" applyFont="1" applyFill="1" applyBorder="1" applyAlignment="1" applyProtection="1">
      <alignment horizontal="center"/>
    </xf>
    <xf numFmtId="0" fontId="48" fillId="0" borderId="0" xfId="0" applyNumberFormat="1" applyFont="1" applyFill="1" applyBorder="1" applyAlignment="1" applyProtection="1">
      <alignment horizontal="left"/>
    </xf>
    <xf numFmtId="0" fontId="48" fillId="0" borderId="0" xfId="0" applyNumberFormat="1" applyFont="1" applyFill="1" applyBorder="1" applyAlignment="1" applyProtection="1">
      <alignment horizontal="left" vertical="center"/>
    </xf>
    <xf numFmtId="0" fontId="58" fillId="14" borderId="113" xfId="0" applyNumberFormat="1" applyFont="1" applyFill="1" applyBorder="1" applyAlignment="1" applyProtection="1">
      <alignment horizontal="left" vertical="center"/>
    </xf>
    <xf numFmtId="0" fontId="55" fillId="14" borderId="0" xfId="0" applyNumberFormat="1" applyFont="1" applyFill="1" applyBorder="1" applyAlignment="1" applyProtection="1">
      <alignment horizontal="left" vertical="center"/>
    </xf>
    <xf numFmtId="0" fontId="6" fillId="0" borderId="121" xfId="0" applyNumberFormat="1" applyFont="1" applyFill="1" applyBorder="1" applyAlignment="1" applyProtection="1">
      <alignment horizontal="left" vertical="center"/>
    </xf>
    <xf numFmtId="3" fontId="65" fillId="0" borderId="120" xfId="0" applyFont="1" applyBorder="1" applyAlignment="1" applyProtection="1">
      <alignment horizontal="left" vertical="top" wrapText="1"/>
    </xf>
    <xf numFmtId="3" fontId="72" fillId="0" borderId="115" xfId="0" applyFont="1" applyFill="1" applyBorder="1" applyAlignment="1" applyProtection="1">
      <alignment horizontal="center" vertical="center" wrapText="1"/>
    </xf>
    <xf numFmtId="3" fontId="67" fillId="0" borderId="65" xfId="0" applyFont="1" applyFill="1" applyBorder="1" applyAlignment="1" applyProtection="1">
      <alignment horizontal="left" vertical="center" wrapText="1"/>
    </xf>
    <xf numFmtId="3" fontId="67" fillId="3" borderId="0" xfId="0" applyFont="1" applyFill="1" applyBorder="1" applyAlignment="1" applyProtection="1">
      <alignment horizontal="left" vertical="center"/>
    </xf>
    <xf numFmtId="3" fontId="53" fillId="0" borderId="0" xfId="0" applyFont="1" applyBorder="1" applyAlignment="1" applyProtection="1">
      <alignment vertical="center" wrapText="1"/>
    </xf>
    <xf numFmtId="3" fontId="0" fillId="0" borderId="0" xfId="0" applyBorder="1" applyAlignment="1" applyProtection="1">
      <alignment horizontal="center"/>
    </xf>
    <xf numFmtId="3" fontId="6" fillId="3" borderId="54" xfId="0" applyFont="1" applyFill="1" applyBorder="1" applyAlignment="1" applyProtection="1">
      <alignment vertical="center"/>
    </xf>
    <xf numFmtId="0" fontId="7" fillId="3" borderId="122" xfId="0" applyNumberFormat="1" applyFont="1" applyFill="1" applyBorder="1" applyAlignment="1" applyProtection="1">
      <alignment horizontal="right" vertical="center"/>
    </xf>
    <xf numFmtId="3" fontId="0" fillId="0" borderId="0" xfId="0" applyAlignment="1" applyProtection="1">
      <alignment vertical="center"/>
    </xf>
    <xf numFmtId="3" fontId="98" fillId="0" borderId="0" xfId="0" applyFont="1" applyAlignment="1" applyProtection="1">
      <alignment horizontal="right" vertical="center"/>
    </xf>
    <xf numFmtId="3" fontId="19" fillId="0" borderId="0" xfId="0" applyFont="1" applyAlignment="1" applyProtection="1">
      <alignment horizontal="right"/>
    </xf>
    <xf numFmtId="44" fontId="0" fillId="19" borderId="137" xfId="0" applyNumberFormat="1" applyFill="1" applyBorder="1" applyProtection="1">
      <protection locked="0"/>
    </xf>
    <xf numFmtId="3" fontId="32" fillId="0" borderId="0" xfId="0" applyFont="1" applyFill="1" applyBorder="1" applyAlignment="1" applyProtection="1">
      <alignment horizontal="left" vertical="top" wrapText="1"/>
    </xf>
    <xf numFmtId="3" fontId="74" fillId="0" borderId="62" xfId="0" applyFont="1" applyFill="1" applyBorder="1" applyAlignment="1" applyProtection="1">
      <alignment horizontal="left" vertical="top" wrapText="1"/>
    </xf>
    <xf numFmtId="3" fontId="6" fillId="0" borderId="62" xfId="0" applyFont="1" applyFill="1" applyBorder="1" applyAlignment="1" applyProtection="1">
      <alignment horizontal="center" vertical="top" wrapText="1"/>
    </xf>
    <xf numFmtId="3" fontId="6" fillId="0" borderId="0" xfId="0" applyFont="1" applyFill="1" applyBorder="1" applyAlignment="1" applyProtection="1">
      <alignment horizontal="center" vertical="top" wrapText="1"/>
    </xf>
    <xf numFmtId="3" fontId="6" fillId="0" borderId="0" xfId="0" applyFont="1" applyFill="1" applyBorder="1" applyAlignment="1" applyProtection="1">
      <alignment wrapText="1"/>
    </xf>
    <xf numFmtId="0" fontId="6" fillId="0" borderId="0" xfId="0" applyNumberFormat="1" applyFont="1" applyFill="1" applyBorder="1" applyAlignment="1" applyProtection="1">
      <alignment horizontal="left" wrapText="1"/>
    </xf>
    <xf numFmtId="3" fontId="19" fillId="3" borderId="0" xfId="0" applyFont="1" applyFill="1" applyBorder="1" applyAlignment="1" applyProtection="1">
      <alignment horizontal="right"/>
    </xf>
    <xf numFmtId="0" fontId="48" fillId="0" borderId="54" xfId="4" applyNumberFormat="1" applyFont="1" applyFill="1" applyBorder="1" applyAlignment="1" applyProtection="1">
      <alignment horizontal="center"/>
    </xf>
    <xf numFmtId="0" fontId="48" fillId="0" borderId="140" xfId="0" applyNumberFormat="1" applyFont="1" applyFill="1" applyBorder="1" applyAlignment="1" applyProtection="1">
      <alignment horizontal="center"/>
    </xf>
    <xf numFmtId="0" fontId="48" fillId="0" borderId="141" xfId="4" applyNumberFormat="1" applyFont="1" applyFill="1" applyBorder="1" applyAlignment="1" applyProtection="1">
      <alignment horizontal="center"/>
    </xf>
    <xf numFmtId="0" fontId="33" fillId="0" borderId="147" xfId="0" applyNumberFormat="1" applyFont="1" applyFill="1" applyBorder="1" applyAlignment="1" applyProtection="1">
      <alignment horizontal="center" vertical="center"/>
    </xf>
    <xf numFmtId="0" fontId="48" fillId="0" borderId="139" xfId="4" applyNumberFormat="1" applyFont="1" applyFill="1" applyBorder="1" applyAlignment="1" applyProtection="1">
      <alignment horizontal="center"/>
    </xf>
    <xf numFmtId="0" fontId="48" fillId="0" borderId="148" xfId="0" applyNumberFormat="1" applyFont="1" applyFill="1" applyBorder="1" applyAlignment="1" applyProtection="1">
      <alignment horizontal="center"/>
    </xf>
    <xf numFmtId="44" fontId="0" fillId="11" borderId="0" xfId="4" applyFont="1" applyFill="1" applyProtection="1">
      <protection locked="0"/>
    </xf>
    <xf numFmtId="44" fontId="0" fillId="11" borderId="74" xfId="4" applyFont="1" applyFill="1" applyBorder="1" applyProtection="1">
      <protection locked="0"/>
    </xf>
    <xf numFmtId="44" fontId="0" fillId="11" borderId="0" xfId="4" applyFont="1" applyFill="1" applyBorder="1" applyProtection="1">
      <protection locked="0"/>
    </xf>
    <xf numFmtId="44" fontId="0" fillId="11" borderId="75" xfId="4" applyFont="1" applyFill="1" applyBorder="1" applyProtection="1">
      <protection locked="0"/>
    </xf>
    <xf numFmtId="44" fontId="0" fillId="11" borderId="76" xfId="4" applyFont="1" applyFill="1" applyBorder="1" applyProtection="1">
      <protection locked="0"/>
    </xf>
    <xf numFmtId="44" fontId="0" fillId="11" borderId="135" xfId="0" applyNumberFormat="1" applyFill="1" applyBorder="1" applyProtection="1">
      <protection locked="0"/>
    </xf>
    <xf numFmtId="3" fontId="0" fillId="11" borderId="0" xfId="0" applyFill="1" applyAlignment="1" applyProtection="1">
      <alignment horizontal="center"/>
    </xf>
    <xf numFmtId="3" fontId="74" fillId="0" borderId="0" xfId="0" applyFont="1" applyFill="1" applyBorder="1" applyAlignment="1" applyProtection="1">
      <alignment horizontal="left"/>
    </xf>
    <xf numFmtId="44" fontId="46" fillId="0" borderId="0" xfId="4" applyFont="1" applyBorder="1" applyProtection="1"/>
    <xf numFmtId="44" fontId="46" fillId="0" borderId="134" xfId="4" applyFont="1" applyFill="1" applyBorder="1" applyProtection="1"/>
    <xf numFmtId="3" fontId="0" fillId="0" borderId="0" xfId="0" applyFill="1" applyProtection="1"/>
    <xf numFmtId="166" fontId="36" fillId="0" borderId="0" xfId="4" applyNumberFormat="1" applyFont="1" applyFill="1" applyProtection="1"/>
    <xf numFmtId="3" fontId="53" fillId="0" borderId="0" xfId="0" applyFont="1" applyFill="1" applyAlignment="1" applyProtection="1">
      <alignment horizontal="center"/>
    </xf>
    <xf numFmtId="3" fontId="0" fillId="0" borderId="149" xfId="0" applyBorder="1" applyProtection="1"/>
    <xf numFmtId="3" fontId="0" fillId="0" borderId="150" xfId="0" applyBorder="1" applyProtection="1"/>
    <xf numFmtId="3" fontId="0" fillId="0" borderId="151" xfId="0" applyBorder="1" applyProtection="1"/>
    <xf numFmtId="3" fontId="0" fillId="0" borderId="152" xfId="0" applyBorder="1" applyProtection="1"/>
    <xf numFmtId="3" fontId="0" fillId="0" borderId="153" xfId="0" applyBorder="1" applyProtection="1"/>
    <xf numFmtId="3" fontId="0" fillId="0" borderId="0" xfId="0" applyBorder="1" applyAlignment="1" applyProtection="1">
      <alignment horizontal="right"/>
    </xf>
    <xf numFmtId="3" fontId="0" fillId="0" borderId="154" xfId="0" applyBorder="1" applyProtection="1"/>
    <xf numFmtId="3" fontId="0" fillId="0" borderId="155" xfId="0" applyBorder="1" applyProtection="1"/>
    <xf numFmtId="3" fontId="0" fillId="0" borderId="156" xfId="0" applyBorder="1" applyProtection="1"/>
    <xf numFmtId="44" fontId="36" fillId="0" borderId="0" xfId="4" applyNumberFormat="1" applyFont="1" applyFill="1" applyProtection="1"/>
    <xf numFmtId="3" fontId="0" fillId="0" borderId="157" xfId="0" applyFont="1" applyBorder="1" applyAlignment="1" applyProtection="1">
      <alignment horizontal="right"/>
    </xf>
    <xf numFmtId="3" fontId="0" fillId="0" borderId="158" xfId="0" applyBorder="1" applyProtection="1"/>
    <xf numFmtId="10" fontId="1" fillId="11" borderId="0" xfId="5" applyNumberFormat="1" applyFont="1" applyFill="1" applyBorder="1" applyAlignment="1" applyProtection="1">
      <alignment horizontal="center"/>
      <protection locked="0"/>
    </xf>
    <xf numFmtId="44" fontId="0" fillId="0" borderId="159" xfId="4" applyFont="1" applyBorder="1" applyProtection="1"/>
    <xf numFmtId="44" fontId="0" fillId="0" borderId="160" xfId="4" applyFont="1" applyBorder="1" applyProtection="1"/>
    <xf numFmtId="10" fontId="2" fillId="11" borderId="161" xfId="5" applyNumberFormat="1" applyFont="1" applyFill="1" applyBorder="1" applyAlignment="1" applyProtection="1">
      <alignment horizontal="center"/>
      <protection locked="0"/>
    </xf>
    <xf numFmtId="44" fontId="0" fillId="0" borderId="0" xfId="0" applyNumberFormat="1" applyFill="1" applyBorder="1" applyProtection="1"/>
    <xf numFmtId="3" fontId="0" fillId="0" borderId="0" xfId="0" applyFill="1" applyBorder="1" applyAlignment="1" applyProtection="1">
      <alignment horizontal="left" vertical="top"/>
    </xf>
    <xf numFmtId="168" fontId="0" fillId="11" borderId="0" xfId="0" applyNumberFormat="1" applyFill="1" applyBorder="1" applyProtection="1">
      <protection locked="0"/>
    </xf>
    <xf numFmtId="3" fontId="19" fillId="11" borderId="0" xfId="0" applyFont="1" applyFill="1" applyBorder="1" applyAlignment="1" applyProtection="1">
      <alignment horizontal="center"/>
      <protection locked="0"/>
    </xf>
    <xf numFmtId="3" fontId="88" fillId="0" borderId="0" xfId="0" applyFont="1" applyFill="1" applyAlignment="1" applyProtection="1">
      <alignment horizontal="center"/>
    </xf>
    <xf numFmtId="3" fontId="32" fillId="0" borderId="0" xfId="0" applyFont="1" applyFill="1" applyAlignment="1" applyProtection="1">
      <alignment horizontal="left" vertical="top" wrapText="1"/>
    </xf>
    <xf numFmtId="3" fontId="0" fillId="0" borderId="144" xfId="0" applyFill="1" applyBorder="1" applyProtection="1"/>
    <xf numFmtId="3" fontId="0" fillId="0" borderId="146" xfId="0" applyFill="1" applyBorder="1" applyProtection="1"/>
    <xf numFmtId="3" fontId="0" fillId="0" borderId="142" xfId="0" applyFill="1" applyBorder="1" applyProtection="1"/>
    <xf numFmtId="3" fontId="47" fillId="0" borderId="0" xfId="0" applyFont="1" applyFill="1" applyBorder="1" applyAlignment="1" applyProtection="1">
      <alignment vertical="center"/>
    </xf>
    <xf numFmtId="3" fontId="0" fillId="0" borderId="139" xfId="0" applyBorder="1" applyProtection="1"/>
    <xf numFmtId="167" fontId="39" fillId="0" borderId="0" xfId="5" applyNumberFormat="1" applyFont="1" applyFill="1" applyBorder="1" applyAlignment="1" applyProtection="1"/>
    <xf numFmtId="10" fontId="49" fillId="0" borderId="0" xfId="5" applyNumberFormat="1" applyFont="1" applyFill="1" applyBorder="1" applyAlignment="1" applyProtection="1"/>
    <xf numFmtId="44" fontId="47" fillId="0" borderId="0" xfId="4" applyFont="1" applyFill="1" applyBorder="1" applyAlignment="1" applyProtection="1">
      <alignment horizontal="left"/>
    </xf>
    <xf numFmtId="44" fontId="47" fillId="0" borderId="0" xfId="4" applyFont="1" applyFill="1" applyBorder="1" applyAlignment="1" applyProtection="1">
      <alignment horizontal="right"/>
    </xf>
    <xf numFmtId="3" fontId="0" fillId="0" borderId="0" xfId="0" applyFont="1" applyFill="1" applyBorder="1" applyProtection="1"/>
    <xf numFmtId="3" fontId="74" fillId="0" borderId="0" xfId="0" applyFont="1" applyFill="1" applyBorder="1" applyAlignment="1" applyProtection="1"/>
    <xf numFmtId="3" fontId="0" fillId="0" borderId="0" xfId="0" applyFont="1" applyFill="1" applyBorder="1" applyAlignment="1" applyProtection="1">
      <alignment vertical="top"/>
    </xf>
    <xf numFmtId="3" fontId="0" fillId="0" borderId="0" xfId="0" applyFill="1" applyBorder="1" applyAlignment="1" applyProtection="1">
      <alignment vertical="top"/>
    </xf>
    <xf numFmtId="44" fontId="0" fillId="0" borderId="0" xfId="4" applyNumberFormat="1" applyFont="1" applyFill="1" applyBorder="1" applyProtection="1"/>
    <xf numFmtId="3" fontId="42" fillId="0" borderId="0" xfId="0" applyFont="1" applyProtection="1"/>
    <xf numFmtId="44" fontId="35" fillId="0" borderId="0" xfId="0" applyNumberFormat="1" applyFont="1" applyAlignment="1" applyProtection="1">
      <alignment horizontal="right" wrapText="1"/>
    </xf>
    <xf numFmtId="3" fontId="42" fillId="0" borderId="0" xfId="0" applyFont="1" applyFill="1" applyAlignment="1" applyProtection="1">
      <alignment horizontal="center"/>
    </xf>
    <xf numFmtId="44" fontId="35" fillId="0" borderId="0" xfId="0" applyNumberFormat="1" applyFont="1" applyAlignment="1" applyProtection="1">
      <alignment horizontal="right"/>
    </xf>
    <xf numFmtId="3" fontId="35" fillId="0" borderId="62" xfId="0" applyFont="1" applyFill="1" applyBorder="1" applyAlignment="1" applyProtection="1">
      <alignment horizontal="left"/>
    </xf>
    <xf numFmtId="3" fontId="35" fillId="0" borderId="0" xfId="0" applyFont="1" applyAlignment="1" applyProtection="1">
      <alignment wrapText="1"/>
    </xf>
    <xf numFmtId="3" fontId="0" fillId="0" borderId="33" xfId="0" applyBorder="1" applyProtection="1"/>
    <xf numFmtId="3" fontId="0" fillId="0" borderId="59" xfId="0" applyBorder="1" applyProtection="1"/>
    <xf numFmtId="3" fontId="33" fillId="0" borderId="15" xfId="0" applyFont="1" applyBorder="1" applyAlignment="1" applyProtection="1">
      <alignment horizontal="center"/>
    </xf>
    <xf numFmtId="3" fontId="0" fillId="0" borderId="92" xfId="0" applyBorder="1" applyAlignment="1" applyProtection="1">
      <alignment horizontal="center"/>
    </xf>
    <xf numFmtId="168" fontId="33" fillId="0" borderId="15" xfId="4" applyNumberFormat="1" applyFont="1" applyFill="1" applyBorder="1" applyProtection="1"/>
    <xf numFmtId="44" fontId="0" fillId="0" borderId="15" xfId="4" applyNumberFormat="1" applyFont="1" applyFill="1" applyBorder="1" applyProtection="1"/>
    <xf numFmtId="3" fontId="0" fillId="0" borderId="96" xfId="0" applyBorder="1" applyAlignment="1" applyProtection="1">
      <alignment horizontal="center"/>
    </xf>
    <xf numFmtId="3" fontId="0" fillId="0" borderId="97" xfId="0" applyBorder="1" applyProtection="1"/>
    <xf numFmtId="3" fontId="0" fillId="0" borderId="98" xfId="0" applyBorder="1" applyAlignment="1" applyProtection="1">
      <alignment horizontal="center"/>
    </xf>
    <xf numFmtId="3" fontId="0" fillId="0" borderId="99" xfId="0" applyBorder="1" applyProtection="1"/>
    <xf numFmtId="3" fontId="0" fillId="0" borderId="48" xfId="0" applyBorder="1" applyAlignment="1" applyProtection="1">
      <alignment horizontal="center"/>
    </xf>
    <xf numFmtId="3" fontId="0" fillId="0" borderId="54" xfId="0" applyBorder="1" applyProtection="1"/>
    <xf numFmtId="3" fontId="0" fillId="13" borderId="97" xfId="0" applyFill="1" applyBorder="1" applyProtection="1"/>
    <xf numFmtId="3" fontId="0" fillId="0" borderId="97" xfId="0" applyBorder="1" applyAlignment="1" applyProtection="1">
      <alignment horizontal="right"/>
    </xf>
    <xf numFmtId="3" fontId="0" fillId="0" borderId="100" xfId="0" applyBorder="1" applyProtection="1"/>
    <xf numFmtId="3" fontId="0" fillId="0" borderId="102" xfId="0" applyBorder="1" applyProtection="1"/>
    <xf numFmtId="3" fontId="0" fillId="0" borderId="103" xfId="0" applyBorder="1" applyAlignment="1" applyProtection="1">
      <alignment horizontal="center"/>
    </xf>
    <xf numFmtId="168" fontId="46" fillId="0" borderId="15" xfId="4" applyNumberFormat="1" applyFont="1" applyFill="1" applyBorder="1" applyProtection="1"/>
    <xf numFmtId="3" fontId="47" fillId="0" borderId="38" xfId="0" applyFont="1" applyFill="1" applyBorder="1" applyAlignment="1" applyProtection="1">
      <alignment vertical="top" wrapText="1"/>
    </xf>
    <xf numFmtId="3" fontId="47" fillId="0" borderId="0" xfId="0" applyFont="1" applyFill="1" applyBorder="1" applyAlignment="1" applyProtection="1">
      <alignment vertical="top" wrapText="1"/>
    </xf>
    <xf numFmtId="3" fontId="0" fillId="0" borderId="0" xfId="0" applyBorder="1" applyAlignment="1" applyProtection="1"/>
    <xf numFmtId="9" fontId="48" fillId="20" borderId="138" xfId="5" applyFont="1" applyFill="1" applyBorder="1" applyAlignment="1" applyProtection="1">
      <alignment horizontal="center"/>
      <protection locked="0"/>
    </xf>
    <xf numFmtId="0" fontId="33" fillId="20" borderId="138" xfId="0" applyNumberFormat="1" applyFont="1" applyFill="1" applyBorder="1" applyAlignment="1" applyProtection="1">
      <alignment horizontal="center" vertical="center"/>
      <protection locked="0"/>
    </xf>
    <xf numFmtId="3" fontId="64" fillId="0" borderId="162" xfId="0" applyFont="1" applyBorder="1" applyAlignment="1" applyProtection="1">
      <alignment horizontal="left" vertical="center"/>
    </xf>
    <xf numFmtId="3" fontId="25" fillId="13" borderId="163" xfId="0" applyFont="1" applyFill="1" applyBorder="1" applyAlignment="1" applyProtection="1">
      <alignment horizontal="left" vertical="center"/>
      <protection locked="0"/>
    </xf>
    <xf numFmtId="3" fontId="5" fillId="13" borderId="164" xfId="0" applyFont="1" applyFill="1" applyBorder="1" applyAlignment="1" applyProtection="1">
      <alignment horizontal="left" vertical="center"/>
      <protection locked="0"/>
    </xf>
    <xf numFmtId="0" fontId="6" fillId="13" borderId="107" xfId="0" applyNumberFormat="1" applyFont="1" applyFill="1" applyBorder="1" applyAlignment="1" applyProtection="1">
      <alignment horizontal="left" vertical="center" wrapText="1"/>
      <protection locked="0"/>
    </xf>
    <xf numFmtId="0" fontId="6" fillId="13" borderId="108" xfId="0" applyNumberFormat="1" applyFont="1" applyFill="1" applyBorder="1" applyAlignment="1" applyProtection="1">
      <alignment horizontal="left" vertical="center" wrapText="1"/>
      <protection locked="0"/>
    </xf>
    <xf numFmtId="0" fontId="6" fillId="13" borderId="54" xfId="0" applyNumberFormat="1" applyFont="1" applyFill="1" applyBorder="1" applyAlignment="1" applyProtection="1">
      <alignment horizontal="left" vertical="center" wrapText="1"/>
      <protection locked="0"/>
    </xf>
    <xf numFmtId="0" fontId="6" fillId="13" borderId="114" xfId="0" applyNumberFormat="1" applyFont="1" applyFill="1" applyBorder="1" applyAlignment="1" applyProtection="1">
      <alignment horizontal="left" vertical="center" wrapText="1"/>
      <protection locked="0"/>
    </xf>
    <xf numFmtId="0" fontId="6" fillId="13" borderId="58" xfId="0" applyNumberFormat="1" applyFont="1" applyFill="1" applyBorder="1" applyAlignment="1" applyProtection="1">
      <alignment horizontal="left" vertical="center" wrapText="1"/>
      <protection locked="0"/>
    </xf>
    <xf numFmtId="3" fontId="0" fillId="0" borderId="0" xfId="0" applyBorder="1" applyAlignment="1" applyProtection="1">
      <alignment vertical="top"/>
      <protection locked="0"/>
    </xf>
    <xf numFmtId="3" fontId="107" fillId="0" borderId="0" xfId="0" applyFont="1" applyAlignment="1" applyProtection="1">
      <alignment vertical="center"/>
    </xf>
    <xf numFmtId="3" fontId="106" fillId="21" borderId="1" xfId="0" applyFont="1" applyFill="1" applyBorder="1" applyAlignment="1" applyProtection="1">
      <alignment horizontal="left" vertical="top" wrapText="1"/>
      <protection locked="0"/>
    </xf>
    <xf numFmtId="3" fontId="106" fillId="21" borderId="21" xfId="0" applyFont="1" applyFill="1" applyBorder="1" applyAlignment="1" applyProtection="1">
      <alignment horizontal="left" vertical="top" wrapText="1"/>
      <protection locked="0"/>
    </xf>
    <xf numFmtId="3" fontId="106" fillId="21" borderId="22" xfId="0" applyFont="1" applyFill="1" applyBorder="1" applyAlignment="1" applyProtection="1">
      <alignment horizontal="left" vertical="top" wrapText="1"/>
      <protection locked="0"/>
    </xf>
    <xf numFmtId="3" fontId="106" fillId="21" borderId="2" xfId="0" applyFont="1" applyFill="1" applyBorder="1" applyAlignment="1" applyProtection="1">
      <alignment horizontal="left" vertical="top" wrapText="1"/>
      <protection locked="0"/>
    </xf>
    <xf numFmtId="3" fontId="106" fillId="21" borderId="0" xfId="0" applyFont="1" applyFill="1" applyBorder="1" applyAlignment="1" applyProtection="1">
      <alignment horizontal="left" vertical="top" wrapText="1"/>
      <protection locked="0"/>
    </xf>
    <xf numFmtId="3" fontId="106" fillId="21" borderId="3" xfId="0" applyFont="1" applyFill="1" applyBorder="1" applyAlignment="1" applyProtection="1">
      <alignment horizontal="left" vertical="top" wrapText="1"/>
      <protection locked="0"/>
    </xf>
    <xf numFmtId="3" fontId="106" fillId="21" borderId="165" xfId="0" applyFont="1" applyFill="1" applyBorder="1" applyAlignment="1" applyProtection="1">
      <alignment horizontal="left" vertical="top" wrapText="1"/>
      <protection locked="0"/>
    </xf>
    <xf numFmtId="3" fontId="106" fillId="21" borderId="29" xfId="0" applyFont="1" applyFill="1" applyBorder="1" applyAlignment="1" applyProtection="1">
      <alignment horizontal="left" vertical="top" wrapText="1"/>
      <protection locked="0"/>
    </xf>
    <xf numFmtId="3" fontId="106" fillId="21" borderId="166" xfId="0" applyFont="1" applyFill="1" applyBorder="1" applyAlignment="1" applyProtection="1">
      <alignment horizontal="left" vertical="top" wrapText="1"/>
      <protection locked="0"/>
    </xf>
    <xf numFmtId="3" fontId="106" fillId="0" borderId="43" xfId="0" applyFont="1" applyBorder="1" applyAlignment="1" applyProtection="1">
      <alignment horizontal="center"/>
    </xf>
    <xf numFmtId="3" fontId="0" fillId="0" borderId="0" xfId="0" applyAlignment="1" applyProtection="1">
      <alignment horizontal="center"/>
    </xf>
    <xf numFmtId="3" fontId="66" fillId="3" borderId="0" xfId="0" applyFont="1" applyFill="1" applyBorder="1" applyAlignment="1" applyProtection="1">
      <alignment horizontal="center" vertical="center" wrapText="1"/>
    </xf>
    <xf numFmtId="3" fontId="28" fillId="3" borderId="0" xfId="0" applyFont="1" applyFill="1" applyBorder="1" applyAlignment="1" applyProtection="1">
      <alignment horizontal="center" vertical="center" wrapText="1"/>
    </xf>
    <xf numFmtId="3" fontId="63" fillId="3" borderId="0" xfId="0" applyFont="1" applyFill="1" applyBorder="1" applyAlignment="1" applyProtection="1">
      <alignment horizontal="center" wrapText="1"/>
    </xf>
    <xf numFmtId="3" fontId="63" fillId="3" borderId="33" xfId="0" applyFont="1" applyFill="1" applyBorder="1" applyAlignment="1" applyProtection="1">
      <alignment horizontal="center" wrapText="1"/>
    </xf>
    <xf numFmtId="3" fontId="68" fillId="3" borderId="122" xfId="0" applyFont="1" applyFill="1" applyBorder="1" applyAlignment="1" applyProtection="1">
      <alignment horizontal="left" vertical="center" wrapText="1"/>
    </xf>
    <xf numFmtId="3" fontId="68" fillId="3" borderId="64" xfId="0" applyFont="1" applyFill="1" applyBorder="1" applyAlignment="1" applyProtection="1">
      <alignment horizontal="left" vertical="center" wrapText="1"/>
    </xf>
    <xf numFmtId="3" fontId="18" fillId="3" borderId="15" xfId="0" applyFont="1" applyFill="1" applyBorder="1" applyAlignment="1" applyProtection="1">
      <alignment horizontal="center" vertical="center" wrapText="1"/>
    </xf>
    <xf numFmtId="3" fontId="19" fillId="3" borderId="15" xfId="0" applyFont="1" applyFill="1" applyBorder="1" applyAlignment="1" applyProtection="1">
      <alignment horizontal="center" vertical="center" wrapText="1"/>
    </xf>
    <xf numFmtId="3" fontId="32" fillId="13" borderId="52" xfId="0" applyFont="1" applyFill="1" applyBorder="1" applyAlignment="1" applyProtection="1">
      <alignment horizontal="left" vertical="top" wrapText="1"/>
      <protection locked="0"/>
    </xf>
    <xf numFmtId="3" fontId="32" fillId="13" borderId="38" xfId="0" applyFont="1" applyFill="1" applyBorder="1" applyAlignment="1" applyProtection="1">
      <alignment horizontal="left" vertical="top" wrapText="1"/>
      <protection locked="0"/>
    </xf>
    <xf numFmtId="3" fontId="32" fillId="13" borderId="53" xfId="0" applyFont="1" applyFill="1" applyBorder="1" applyAlignment="1" applyProtection="1">
      <alignment horizontal="left" vertical="top" wrapText="1"/>
      <protection locked="0"/>
    </xf>
    <xf numFmtId="3" fontId="32" fillId="13" borderId="54" xfId="0" applyFont="1" applyFill="1" applyBorder="1" applyAlignment="1" applyProtection="1">
      <alignment horizontal="left" vertical="top" wrapText="1"/>
      <protection locked="0"/>
    </xf>
    <xf numFmtId="3" fontId="32" fillId="13" borderId="0" xfId="0" applyFont="1" applyFill="1" applyBorder="1" applyAlignment="1" applyProtection="1">
      <alignment horizontal="left" vertical="top" wrapText="1"/>
      <protection locked="0"/>
    </xf>
    <xf numFmtId="3" fontId="32" fillId="13" borderId="36" xfId="0" applyFont="1" applyFill="1" applyBorder="1" applyAlignment="1" applyProtection="1">
      <alignment horizontal="left" vertical="top" wrapText="1"/>
      <protection locked="0"/>
    </xf>
    <xf numFmtId="3" fontId="32" fillId="13" borderId="58" xfId="0" applyFont="1" applyFill="1" applyBorder="1" applyAlignment="1" applyProtection="1">
      <alignment horizontal="left" vertical="top" wrapText="1"/>
      <protection locked="0"/>
    </xf>
    <xf numFmtId="3" fontId="32" fillId="13" borderId="33" xfId="0" applyFont="1" applyFill="1" applyBorder="1" applyAlignment="1" applyProtection="1">
      <alignment horizontal="left" vertical="top" wrapText="1"/>
      <protection locked="0"/>
    </xf>
    <xf numFmtId="3" fontId="32" fillId="13" borderId="59" xfId="0" applyFont="1" applyFill="1" applyBorder="1" applyAlignment="1" applyProtection="1">
      <alignment horizontal="left" vertical="top" wrapText="1"/>
      <protection locked="0"/>
    </xf>
    <xf numFmtId="3" fontId="7" fillId="9" borderId="48" xfId="0" applyFont="1" applyFill="1" applyBorder="1" applyAlignment="1" applyProtection="1">
      <alignment horizontal="center" vertical="center" wrapText="1"/>
    </xf>
    <xf numFmtId="3" fontId="7" fillId="9" borderId="49" xfId="0" applyFont="1" applyFill="1" applyBorder="1" applyAlignment="1" applyProtection="1">
      <alignment horizontal="center" vertical="center" wrapText="1"/>
    </xf>
    <xf numFmtId="3" fontId="23" fillId="4" borderId="52" xfId="0" applyFont="1" applyFill="1" applyBorder="1" applyAlignment="1" applyProtection="1">
      <alignment horizontal="center" vertical="center" wrapText="1"/>
    </xf>
    <xf numFmtId="3" fontId="23" fillId="4" borderId="38" xfId="0" applyFont="1" applyFill="1" applyBorder="1" applyAlignment="1" applyProtection="1">
      <alignment horizontal="center" vertical="center" wrapText="1"/>
    </xf>
    <xf numFmtId="3" fontId="23" fillId="4" borderId="53" xfId="0" applyFont="1" applyFill="1" applyBorder="1" applyAlignment="1" applyProtection="1">
      <alignment horizontal="center" vertical="center" wrapText="1"/>
    </xf>
    <xf numFmtId="3" fontId="23" fillId="4" borderId="54" xfId="0" applyFont="1" applyFill="1" applyBorder="1" applyAlignment="1" applyProtection="1">
      <alignment horizontal="center" vertical="center" wrapText="1"/>
    </xf>
    <xf numFmtId="3" fontId="23" fillId="4" borderId="0" xfId="0" applyFont="1" applyFill="1" applyBorder="1" applyAlignment="1" applyProtection="1">
      <alignment horizontal="center" vertical="center" wrapText="1"/>
    </xf>
    <xf numFmtId="3" fontId="23" fillId="4" borderId="36" xfId="0" applyFont="1" applyFill="1" applyBorder="1" applyAlignment="1" applyProtection="1">
      <alignment horizontal="center" vertical="center" wrapText="1"/>
    </xf>
    <xf numFmtId="3" fontId="23" fillId="4" borderId="58" xfId="0" applyFont="1" applyFill="1" applyBorder="1" applyAlignment="1" applyProtection="1">
      <alignment horizontal="center" vertical="center" wrapText="1"/>
    </xf>
    <xf numFmtId="3" fontId="23" fillId="4" borderId="33" xfId="0" applyFont="1" applyFill="1" applyBorder="1" applyAlignment="1" applyProtection="1">
      <alignment horizontal="center" vertical="center" wrapText="1"/>
    </xf>
    <xf numFmtId="3" fontId="23" fillId="4" borderId="59" xfId="0" applyFont="1" applyFill="1" applyBorder="1" applyAlignment="1" applyProtection="1">
      <alignment horizontal="center" vertical="center" wrapText="1"/>
    </xf>
    <xf numFmtId="3" fontId="8" fillId="5" borderId="65" xfId="0" applyFont="1" applyFill="1" applyBorder="1" applyAlignment="1" applyProtection="1">
      <alignment horizontal="center" vertical="center" wrapText="1"/>
    </xf>
    <xf numFmtId="3" fontId="8" fillId="5" borderId="49" xfId="0" applyFont="1" applyFill="1" applyBorder="1" applyAlignment="1" applyProtection="1">
      <alignment horizontal="center" vertical="center" wrapText="1"/>
    </xf>
    <xf numFmtId="3" fontId="7" fillId="15" borderId="48" xfId="0" applyFont="1" applyFill="1" applyBorder="1" applyAlignment="1" applyProtection="1">
      <alignment horizontal="center" vertical="center" wrapText="1"/>
    </xf>
    <xf numFmtId="3" fontId="7" fillId="15" borderId="49" xfId="0" applyFont="1" applyFill="1" applyBorder="1" applyAlignment="1" applyProtection="1">
      <alignment horizontal="center" vertical="center" wrapText="1"/>
    </xf>
    <xf numFmtId="3" fontId="7" fillId="8" borderId="48" xfId="0" applyFont="1" applyFill="1" applyBorder="1" applyAlignment="1" applyProtection="1">
      <alignment horizontal="center" vertical="center" wrapText="1"/>
    </xf>
    <xf numFmtId="3" fontId="7" fillId="8" borderId="49" xfId="0" applyFont="1" applyFill="1" applyBorder="1" applyAlignment="1" applyProtection="1">
      <alignment horizontal="center" vertical="center" wrapText="1"/>
    </xf>
    <xf numFmtId="3" fontId="27" fillId="3" borderId="0" xfId="0" applyFont="1" applyFill="1" applyBorder="1" applyAlignment="1" applyProtection="1">
      <alignment horizontal="center" vertical="center" wrapText="1"/>
    </xf>
    <xf numFmtId="3" fontId="20" fillId="3" borderId="52" xfId="0" applyFont="1" applyFill="1" applyBorder="1" applyAlignment="1" applyProtection="1">
      <alignment horizontal="left" vertical="top" wrapText="1"/>
    </xf>
    <xf numFmtId="3" fontId="20" fillId="3" borderId="38" xfId="0" applyFont="1" applyFill="1" applyBorder="1" applyAlignment="1" applyProtection="1">
      <alignment horizontal="left" vertical="top" wrapText="1"/>
    </xf>
    <xf numFmtId="3" fontId="20" fillId="3" borderId="53" xfId="0" applyFont="1" applyFill="1" applyBorder="1" applyAlignment="1" applyProtection="1">
      <alignment horizontal="left" vertical="top" wrapText="1"/>
    </xf>
    <xf numFmtId="3" fontId="20" fillId="3" borderId="54" xfId="0" applyFont="1" applyFill="1" applyBorder="1" applyAlignment="1" applyProtection="1">
      <alignment horizontal="left" vertical="top" wrapText="1"/>
    </xf>
    <xf numFmtId="3" fontId="20" fillId="3" borderId="0" xfId="0" applyFont="1" applyFill="1" applyBorder="1" applyAlignment="1" applyProtection="1">
      <alignment horizontal="left" vertical="top" wrapText="1"/>
    </xf>
    <xf numFmtId="3" fontId="20" fillId="3" borderId="36" xfId="0" applyFont="1" applyFill="1" applyBorder="1" applyAlignment="1" applyProtection="1">
      <alignment horizontal="left" vertical="top" wrapText="1"/>
    </xf>
    <xf numFmtId="3" fontId="20" fillId="3" borderId="58" xfId="0" applyFont="1" applyFill="1" applyBorder="1" applyAlignment="1" applyProtection="1">
      <alignment horizontal="left" vertical="top" wrapText="1"/>
    </xf>
    <xf numFmtId="3" fontId="20" fillId="3" borderId="33" xfId="0" applyFont="1" applyFill="1" applyBorder="1" applyAlignment="1" applyProtection="1">
      <alignment horizontal="left" vertical="top" wrapText="1"/>
    </xf>
    <xf numFmtId="3" fontId="20" fillId="3" borderId="59" xfId="0" applyFont="1" applyFill="1" applyBorder="1" applyAlignment="1" applyProtection="1">
      <alignment horizontal="left" vertical="top" wrapText="1"/>
    </xf>
    <xf numFmtId="3" fontId="29" fillId="3" borderId="53" xfId="0" applyFont="1" applyFill="1" applyBorder="1" applyAlignment="1" applyProtection="1">
      <alignment horizontal="center" vertical="center"/>
    </xf>
    <xf numFmtId="3" fontId="29" fillId="3" borderId="73" xfId="0" applyFont="1" applyFill="1" applyBorder="1" applyAlignment="1" applyProtection="1">
      <alignment horizontal="center" vertical="center"/>
    </xf>
    <xf numFmtId="3" fontId="7" fillId="12" borderId="48" xfId="0" applyFont="1" applyFill="1" applyBorder="1" applyAlignment="1" applyProtection="1">
      <alignment horizontal="center" vertical="center" wrapText="1"/>
    </xf>
    <xf numFmtId="3" fontId="7" fillId="12" borderId="49" xfId="0" applyFont="1" applyFill="1" applyBorder="1" applyAlignment="1" applyProtection="1">
      <alignment horizontal="center" vertical="center" wrapText="1"/>
    </xf>
    <xf numFmtId="44" fontId="6" fillId="13" borderId="39" xfId="0" applyNumberFormat="1" applyFont="1" applyFill="1" applyBorder="1" applyAlignment="1" applyProtection="1">
      <alignment horizontal="left" vertical="center"/>
      <protection locked="0"/>
    </xf>
    <xf numFmtId="44" fontId="6" fillId="13" borderId="40" xfId="0" applyNumberFormat="1" applyFont="1" applyFill="1" applyBorder="1" applyAlignment="1" applyProtection="1">
      <alignment horizontal="left" vertical="center"/>
      <protection locked="0"/>
    </xf>
    <xf numFmtId="44" fontId="6" fillId="13" borderId="25" xfId="0" applyNumberFormat="1" applyFont="1" applyFill="1" applyBorder="1" applyAlignment="1" applyProtection="1">
      <alignment horizontal="left" vertical="center"/>
      <protection locked="0"/>
    </xf>
    <xf numFmtId="44" fontId="55" fillId="2" borderId="56" xfId="4" applyFont="1" applyFill="1" applyBorder="1" applyAlignment="1" applyProtection="1">
      <alignment horizontal="left" vertical="center"/>
    </xf>
    <xf numFmtId="44" fontId="6" fillId="3" borderId="50" xfId="0" applyNumberFormat="1" applyFont="1" applyFill="1" applyBorder="1" applyAlignment="1" applyProtection="1">
      <alignment horizontal="left" vertical="center"/>
    </xf>
    <xf numFmtId="44" fontId="6" fillId="3" borderId="40" xfId="0" applyNumberFormat="1" applyFont="1" applyFill="1" applyBorder="1" applyAlignment="1" applyProtection="1">
      <alignment horizontal="left" vertical="center"/>
    </xf>
    <xf numFmtId="44" fontId="6" fillId="3" borderId="41" xfId="0" applyNumberFormat="1" applyFont="1" applyFill="1" applyBorder="1" applyAlignment="1" applyProtection="1">
      <alignment horizontal="left" vertical="center"/>
    </xf>
    <xf numFmtId="44" fontId="6" fillId="11" borderId="39" xfId="0" applyNumberFormat="1" applyFont="1" applyFill="1" applyBorder="1" applyAlignment="1" applyProtection="1">
      <alignment horizontal="left" vertical="center"/>
      <protection locked="0"/>
    </xf>
    <xf numFmtId="44" fontId="6" fillId="11" borderId="40" xfId="0" applyNumberFormat="1" applyFont="1" applyFill="1" applyBorder="1" applyAlignment="1" applyProtection="1">
      <alignment horizontal="left" vertical="center"/>
      <protection locked="0"/>
    </xf>
    <xf numFmtId="44" fontId="6" fillId="11" borderId="25" xfId="0" applyNumberFormat="1" applyFont="1" applyFill="1" applyBorder="1" applyAlignment="1" applyProtection="1">
      <alignment horizontal="left" vertical="center"/>
      <protection locked="0"/>
    </xf>
    <xf numFmtId="44" fontId="59" fillId="3" borderId="45" xfId="0" applyNumberFormat="1" applyFont="1" applyFill="1" applyBorder="1" applyAlignment="1" applyProtection="1">
      <alignment horizontal="left" vertical="center"/>
    </xf>
    <xf numFmtId="44" fontId="59" fillId="3" borderId="46" xfId="0" applyNumberFormat="1" applyFont="1" applyFill="1" applyBorder="1" applyAlignment="1" applyProtection="1">
      <alignment horizontal="left" vertical="center"/>
    </xf>
    <xf numFmtId="44" fontId="59" fillId="3" borderId="47" xfId="0" applyNumberFormat="1" applyFont="1" applyFill="1" applyBorder="1" applyAlignment="1" applyProtection="1">
      <alignment horizontal="left" vertical="center"/>
    </xf>
    <xf numFmtId="44" fontId="58" fillId="14" borderId="42" xfId="0" applyNumberFormat="1" applyFont="1" applyFill="1" applyBorder="1" applyAlignment="1" applyProtection="1">
      <alignment horizontal="left" vertical="center"/>
    </xf>
    <xf numFmtId="44" fontId="58" fillId="14" borderId="43" xfId="0" applyNumberFormat="1" applyFont="1" applyFill="1" applyBorder="1" applyAlignment="1" applyProtection="1">
      <alignment horizontal="left" vertical="center"/>
    </xf>
    <xf numFmtId="44" fontId="58" fillId="14" borderId="44" xfId="0" applyNumberFormat="1" applyFont="1" applyFill="1" applyBorder="1" applyAlignment="1" applyProtection="1">
      <alignment horizontal="left" vertical="center"/>
    </xf>
    <xf numFmtId="44" fontId="58" fillId="14" borderId="39" xfId="0" applyNumberFormat="1" applyFont="1" applyFill="1" applyBorder="1" applyAlignment="1" applyProtection="1">
      <alignment horizontal="left" vertical="center"/>
    </xf>
    <xf numFmtId="44" fontId="58" fillId="14" borderId="40" xfId="0" applyNumberFormat="1" applyFont="1" applyFill="1" applyBorder="1" applyAlignment="1" applyProtection="1">
      <alignment horizontal="left" vertical="center"/>
    </xf>
    <xf numFmtId="44" fontId="58" fillId="14" borderId="41" xfId="0" applyNumberFormat="1" applyFont="1" applyFill="1" applyBorder="1" applyAlignment="1" applyProtection="1">
      <alignment horizontal="left" vertical="center"/>
    </xf>
    <xf numFmtId="44" fontId="58" fillId="2" borderId="56" xfId="4" applyFont="1" applyFill="1" applyBorder="1" applyAlignment="1" applyProtection="1">
      <alignment horizontal="left" vertical="center"/>
    </xf>
    <xf numFmtId="3" fontId="7" fillId="13" borderId="52" xfId="0" applyFont="1" applyFill="1" applyBorder="1" applyAlignment="1" applyProtection="1">
      <alignment horizontal="left" vertical="top" wrapText="1"/>
      <protection locked="0"/>
    </xf>
    <xf numFmtId="3" fontId="7" fillId="13" borderId="38" xfId="0" applyFont="1" applyFill="1" applyBorder="1" applyAlignment="1" applyProtection="1">
      <alignment horizontal="left" vertical="top" wrapText="1"/>
      <protection locked="0"/>
    </xf>
    <xf numFmtId="3" fontId="7" fillId="13" borderId="53" xfId="0" applyFont="1" applyFill="1" applyBorder="1" applyAlignment="1" applyProtection="1">
      <alignment horizontal="left" vertical="top" wrapText="1"/>
      <protection locked="0"/>
    </xf>
    <xf numFmtId="3" fontId="7" fillId="13" borderId="54" xfId="0" applyFont="1" applyFill="1" applyBorder="1" applyAlignment="1" applyProtection="1">
      <alignment horizontal="left" vertical="top" wrapText="1"/>
      <protection locked="0"/>
    </xf>
    <xf numFmtId="3" fontId="7" fillId="13" borderId="0" xfId="0" applyFont="1" applyFill="1" applyBorder="1" applyAlignment="1" applyProtection="1">
      <alignment horizontal="left" vertical="top" wrapText="1"/>
      <protection locked="0"/>
    </xf>
    <xf numFmtId="3" fontId="7" fillId="13" borderId="36" xfId="0" applyFont="1" applyFill="1" applyBorder="1" applyAlignment="1" applyProtection="1">
      <alignment horizontal="left" vertical="top" wrapText="1"/>
      <protection locked="0"/>
    </xf>
    <xf numFmtId="3" fontId="7" fillId="13" borderId="58" xfId="0" applyFont="1" applyFill="1" applyBorder="1" applyAlignment="1" applyProtection="1">
      <alignment horizontal="left" vertical="top" wrapText="1"/>
      <protection locked="0"/>
    </xf>
    <xf numFmtId="3" fontId="7" fillId="13" borderId="33" xfId="0" applyFont="1" applyFill="1" applyBorder="1" applyAlignment="1" applyProtection="1">
      <alignment horizontal="left" vertical="top" wrapText="1"/>
      <protection locked="0"/>
    </xf>
    <xf numFmtId="3" fontId="7" fillId="13" borderId="59" xfId="0" applyFont="1" applyFill="1" applyBorder="1" applyAlignment="1" applyProtection="1">
      <alignment horizontal="left" vertical="top" wrapText="1"/>
      <protection locked="0"/>
    </xf>
    <xf numFmtId="3" fontId="24" fillId="3" borderId="38" xfId="0" applyFont="1" applyFill="1" applyBorder="1" applyAlignment="1" applyProtection="1">
      <alignment horizontal="left" vertical="top"/>
    </xf>
    <xf numFmtId="3" fontId="7" fillId="13" borderId="33" xfId="0" applyFont="1" applyFill="1" applyBorder="1" applyAlignment="1" applyProtection="1">
      <alignment horizontal="left" wrapText="1"/>
      <protection locked="0"/>
    </xf>
    <xf numFmtId="3" fontId="7" fillId="0" borderId="33" xfId="0" applyFont="1" applyFill="1" applyBorder="1" applyAlignment="1" applyProtection="1">
      <alignment horizontal="left" wrapText="1"/>
      <protection locked="0"/>
    </xf>
    <xf numFmtId="0" fontId="7" fillId="3" borderId="29" xfId="0" applyNumberFormat="1" applyFont="1" applyFill="1" applyBorder="1" applyAlignment="1" applyProtection="1">
      <alignment horizontal="left" wrapText="1"/>
      <protection locked="0"/>
    </xf>
    <xf numFmtId="0" fontId="6" fillId="13" borderId="33" xfId="0" applyNumberFormat="1" applyFont="1" applyFill="1" applyBorder="1" applyAlignment="1" applyProtection="1">
      <alignment horizontal="left" wrapText="1"/>
      <protection locked="0"/>
    </xf>
    <xf numFmtId="3" fontId="6" fillId="13" borderId="33" xfId="0" applyFont="1" applyFill="1" applyBorder="1" applyAlignment="1" applyProtection="1">
      <alignment horizontal="left" wrapText="1"/>
      <protection locked="0"/>
    </xf>
    <xf numFmtId="3" fontId="24" fillId="3" borderId="21" xfId="0" applyFont="1" applyFill="1" applyBorder="1" applyAlignment="1" applyProtection="1">
      <alignment horizontal="left" vertical="top"/>
    </xf>
    <xf numFmtId="3" fontId="31" fillId="5" borderId="52" xfId="0" applyFont="1" applyFill="1" applyBorder="1" applyAlignment="1" applyProtection="1">
      <alignment horizontal="center" vertical="center"/>
    </xf>
    <xf numFmtId="3" fontId="31" fillId="5" borderId="38" xfId="0" applyFont="1" applyFill="1" applyBorder="1" applyAlignment="1" applyProtection="1">
      <alignment horizontal="center" vertical="center"/>
    </xf>
    <xf numFmtId="3" fontId="31" fillId="5" borderId="53" xfId="0" applyFont="1" applyFill="1" applyBorder="1" applyAlignment="1" applyProtection="1">
      <alignment horizontal="center" vertical="center"/>
    </xf>
    <xf numFmtId="3" fontId="31" fillId="6" borderId="52" xfId="0" applyFont="1" applyFill="1" applyBorder="1" applyAlignment="1" applyProtection="1">
      <alignment horizontal="center" vertical="center"/>
    </xf>
    <xf numFmtId="3" fontId="31" fillId="6" borderId="38" xfId="0" applyFont="1" applyFill="1" applyBorder="1" applyAlignment="1" applyProtection="1">
      <alignment horizontal="center" vertical="center"/>
    </xf>
    <xf numFmtId="3" fontId="31" fillId="6" borderId="53" xfId="0" applyFont="1" applyFill="1" applyBorder="1" applyAlignment="1" applyProtection="1">
      <alignment horizontal="center" vertical="center"/>
    </xf>
    <xf numFmtId="3" fontId="31" fillId="10" borderId="52" xfId="0" applyFont="1" applyFill="1" applyBorder="1" applyAlignment="1" applyProtection="1">
      <alignment horizontal="center" vertical="center"/>
    </xf>
    <xf numFmtId="3" fontId="31" fillId="10" borderId="38" xfId="0" applyFont="1" applyFill="1" applyBorder="1" applyAlignment="1" applyProtection="1">
      <alignment horizontal="center" vertical="center"/>
    </xf>
    <xf numFmtId="3" fontId="31" fillId="10" borderId="53" xfId="0" applyFont="1" applyFill="1" applyBorder="1" applyAlignment="1" applyProtection="1">
      <alignment horizontal="center" vertical="center"/>
    </xf>
    <xf numFmtId="44" fontId="32" fillId="3" borderId="45" xfId="0" applyNumberFormat="1" applyFont="1" applyFill="1" applyBorder="1" applyAlignment="1" applyProtection="1">
      <alignment horizontal="left" vertical="center"/>
    </xf>
    <xf numFmtId="44" fontId="32" fillId="3" borderId="46" xfId="0" applyNumberFormat="1" applyFont="1" applyFill="1" applyBorder="1" applyAlignment="1" applyProtection="1">
      <alignment horizontal="left" vertical="center"/>
    </xf>
    <xf numFmtId="44" fontId="32" fillId="3" borderId="47" xfId="0" applyNumberFormat="1" applyFont="1" applyFill="1" applyBorder="1" applyAlignment="1" applyProtection="1">
      <alignment horizontal="left" vertical="center"/>
    </xf>
    <xf numFmtId="44" fontId="6" fillId="13" borderId="42" xfId="0" applyNumberFormat="1" applyFont="1" applyFill="1" applyBorder="1" applyAlignment="1" applyProtection="1">
      <alignment horizontal="left" vertical="center"/>
      <protection locked="0"/>
    </xf>
    <xf numFmtId="44" fontId="6" fillId="13" borderId="43" xfId="0" applyNumberFormat="1" applyFont="1" applyFill="1" applyBorder="1" applyAlignment="1" applyProtection="1">
      <alignment horizontal="left" vertical="center"/>
      <protection locked="0"/>
    </xf>
    <xf numFmtId="44" fontId="6" fillId="13" borderId="11" xfId="0" applyNumberFormat="1" applyFont="1" applyFill="1" applyBorder="1" applyAlignment="1" applyProtection="1">
      <alignment horizontal="left" vertical="center"/>
      <protection locked="0"/>
    </xf>
    <xf numFmtId="44" fontId="6" fillId="3" borderId="113" xfId="0" applyNumberFormat="1" applyFont="1" applyFill="1" applyBorder="1" applyAlignment="1" applyProtection="1">
      <alignment horizontal="left" vertical="center"/>
    </xf>
    <xf numFmtId="44" fontId="6" fillId="3" borderId="43" xfId="0" applyNumberFormat="1" applyFont="1" applyFill="1" applyBorder="1" applyAlignment="1" applyProtection="1">
      <alignment horizontal="left" vertical="center"/>
    </xf>
    <xf numFmtId="44" fontId="6" fillId="3" borderId="44" xfId="0" applyNumberFormat="1" applyFont="1" applyFill="1" applyBorder="1" applyAlignment="1" applyProtection="1">
      <alignment horizontal="left" vertical="center"/>
    </xf>
    <xf numFmtId="44" fontId="6" fillId="3" borderId="39" xfId="0" applyNumberFormat="1" applyFont="1" applyFill="1" applyBorder="1" applyAlignment="1" applyProtection="1">
      <alignment vertical="center"/>
    </xf>
    <xf numFmtId="44" fontId="6" fillId="3" borderId="40" xfId="0" applyNumberFormat="1" applyFont="1" applyFill="1" applyBorder="1" applyAlignment="1" applyProtection="1">
      <alignment vertical="center"/>
    </xf>
    <xf numFmtId="44" fontId="6" fillId="3" borderId="41" xfId="0" applyNumberFormat="1" applyFont="1" applyFill="1" applyBorder="1" applyAlignment="1" applyProtection="1">
      <alignment vertical="center"/>
    </xf>
    <xf numFmtId="44" fontId="6" fillId="3" borderId="39" xfId="0" applyNumberFormat="1" applyFont="1" applyFill="1" applyBorder="1" applyAlignment="1" applyProtection="1">
      <alignment horizontal="center" vertical="center"/>
    </xf>
    <xf numFmtId="44" fontId="6" fillId="3" borderId="40" xfId="0" applyNumberFormat="1" applyFont="1" applyFill="1" applyBorder="1" applyAlignment="1" applyProtection="1">
      <alignment horizontal="center" vertical="center"/>
    </xf>
    <xf numFmtId="44" fontId="6" fillId="3" borderId="41" xfId="0" applyNumberFormat="1" applyFont="1" applyFill="1" applyBorder="1" applyAlignment="1" applyProtection="1">
      <alignment horizontal="center" vertical="center"/>
    </xf>
    <xf numFmtId="44" fontId="6" fillId="3" borderId="42" xfId="0" applyNumberFormat="1" applyFont="1" applyFill="1" applyBorder="1" applyAlignment="1" applyProtection="1">
      <alignment vertical="center"/>
    </xf>
    <xf numFmtId="44" fontId="6" fillId="3" borderId="43" xfId="0" applyNumberFormat="1" applyFont="1" applyFill="1" applyBorder="1" applyAlignment="1" applyProtection="1">
      <alignment vertical="center"/>
    </xf>
    <xf numFmtId="44" fontId="6" fillId="3" borderId="44" xfId="0" applyNumberFormat="1" applyFont="1" applyFill="1" applyBorder="1" applyAlignment="1" applyProtection="1">
      <alignment vertical="center"/>
    </xf>
    <xf numFmtId="3" fontId="7" fillId="3" borderId="0" xfId="0" applyFont="1" applyFill="1" applyBorder="1" applyAlignment="1" applyProtection="1">
      <alignment horizontal="left"/>
    </xf>
    <xf numFmtId="3" fontId="0" fillId="3" borderId="21" xfId="0" applyFill="1" applyBorder="1" applyAlignment="1" applyProtection="1">
      <alignment horizontal="left"/>
    </xf>
    <xf numFmtId="42" fontId="96" fillId="3" borderId="132" xfId="0" applyNumberFormat="1" applyFont="1" applyFill="1" applyBorder="1" applyAlignment="1" applyProtection="1">
      <alignment horizontal="left" indent="3"/>
    </xf>
    <xf numFmtId="44" fontId="55" fillId="2" borderId="0" xfId="4" applyFont="1" applyFill="1" applyBorder="1" applyAlignment="1" applyProtection="1">
      <alignment horizontal="left" vertical="center"/>
    </xf>
    <xf numFmtId="3" fontId="23" fillId="3" borderId="0" xfId="0" applyFont="1" applyFill="1" applyBorder="1" applyAlignment="1" applyProtection="1">
      <alignment horizontal="left"/>
    </xf>
    <xf numFmtId="3" fontId="28" fillId="3" borderId="0" xfId="0" applyFont="1" applyFill="1" applyBorder="1" applyAlignment="1" applyProtection="1">
      <alignment horizontal="left"/>
    </xf>
    <xf numFmtId="3" fontId="7" fillId="0" borderId="33" xfId="0" applyFont="1" applyFill="1" applyBorder="1" applyAlignment="1" applyProtection="1">
      <alignment horizontal="left" wrapText="1"/>
    </xf>
    <xf numFmtId="3" fontId="24" fillId="3" borderId="0" xfId="0" applyFont="1" applyFill="1" applyBorder="1" applyAlignment="1" applyProtection="1">
      <alignment horizontal="left" vertical="top"/>
    </xf>
    <xf numFmtId="0" fontId="24" fillId="3" borderId="0" xfId="0" applyNumberFormat="1" applyFont="1" applyFill="1" applyBorder="1" applyAlignment="1" applyProtection="1">
      <alignment horizontal="left" vertical="top"/>
    </xf>
    <xf numFmtId="169" fontId="55" fillId="2" borderId="0" xfId="0" applyNumberFormat="1" applyFont="1" applyFill="1" applyBorder="1" applyAlignment="1" applyProtection="1">
      <alignment horizontal="left" vertical="center"/>
    </xf>
    <xf numFmtId="0" fontId="7" fillId="13" borderId="33" xfId="0" applyNumberFormat="1" applyFont="1" applyFill="1" applyBorder="1" applyAlignment="1" applyProtection="1">
      <alignment horizontal="right"/>
      <protection locked="0"/>
    </xf>
    <xf numFmtId="44" fontId="55" fillId="2" borderId="21" xfId="4" applyFont="1" applyFill="1" applyBorder="1" applyAlignment="1" applyProtection="1">
      <alignment horizontal="left" vertical="center"/>
    </xf>
    <xf numFmtId="44" fontId="6" fillId="13" borderId="41" xfId="0" applyNumberFormat="1" applyFont="1" applyFill="1" applyBorder="1" applyAlignment="1" applyProtection="1">
      <alignment horizontal="left" vertical="center"/>
      <protection locked="0"/>
    </xf>
    <xf numFmtId="44" fontId="6" fillId="3" borderId="39" xfId="0" applyNumberFormat="1" applyFont="1" applyFill="1" applyBorder="1" applyAlignment="1" applyProtection="1">
      <alignment horizontal="left" vertical="center"/>
    </xf>
    <xf numFmtId="44" fontId="6" fillId="3" borderId="42" xfId="0" applyNumberFormat="1" applyFont="1" applyFill="1" applyBorder="1" applyAlignment="1" applyProtection="1">
      <alignment horizontal="left" vertical="center"/>
    </xf>
    <xf numFmtId="44" fontId="6" fillId="3" borderId="55" xfId="0" applyNumberFormat="1" applyFont="1" applyFill="1" applyBorder="1" applyAlignment="1" applyProtection="1">
      <alignment horizontal="left" vertical="center"/>
    </xf>
    <xf numFmtId="44" fontId="6" fillId="3" borderId="56" xfId="0" applyNumberFormat="1" applyFont="1" applyFill="1" applyBorder="1" applyAlignment="1" applyProtection="1">
      <alignment horizontal="left" vertical="center"/>
    </xf>
    <xf numFmtId="44" fontId="6" fillId="3" borderId="57" xfId="0" applyNumberFormat="1" applyFont="1" applyFill="1" applyBorder="1" applyAlignment="1" applyProtection="1">
      <alignment horizontal="left" vertical="center"/>
    </xf>
    <xf numFmtId="44" fontId="6" fillId="13" borderId="39" xfId="0" applyNumberFormat="1" applyFont="1" applyFill="1" applyBorder="1" applyAlignment="1" applyProtection="1">
      <alignment vertical="center"/>
      <protection locked="0"/>
    </xf>
    <xf numFmtId="44" fontId="6" fillId="13" borderId="40" xfId="0" applyNumberFormat="1" applyFont="1" applyFill="1" applyBorder="1" applyAlignment="1" applyProtection="1">
      <alignment vertical="center"/>
      <protection locked="0"/>
    </xf>
    <xf numFmtId="44" fontId="6" fillId="13" borderId="41" xfId="0" applyNumberFormat="1" applyFont="1" applyFill="1" applyBorder="1" applyAlignment="1" applyProtection="1">
      <alignment vertical="center"/>
      <protection locked="0"/>
    </xf>
    <xf numFmtId="3" fontId="24" fillId="3" borderId="61" xfId="0" applyFont="1" applyFill="1" applyBorder="1" applyAlignment="1" applyProtection="1">
      <alignment horizontal="left" vertical="top"/>
    </xf>
    <xf numFmtId="0" fontId="13" fillId="3" borderId="0" xfId="0" applyNumberFormat="1" applyFont="1" applyFill="1" applyBorder="1" applyAlignment="1" applyProtection="1">
      <alignment horizontal="left" vertical="top"/>
    </xf>
    <xf numFmtId="0" fontId="7" fillId="3" borderId="33" xfId="0" applyNumberFormat="1" applyFont="1" applyFill="1" applyBorder="1" applyAlignment="1" applyProtection="1">
      <alignment horizontal="right"/>
    </xf>
    <xf numFmtId="0" fontId="7" fillId="3" borderId="29" xfId="0" applyNumberFormat="1" applyFont="1" applyFill="1" applyBorder="1" applyAlignment="1" applyProtection="1">
      <alignment horizontal="center" wrapText="1"/>
      <protection locked="0"/>
    </xf>
    <xf numFmtId="42" fontId="24" fillId="3" borderId="0" xfId="0" applyNumberFormat="1" applyFont="1" applyFill="1" applyBorder="1" applyAlignment="1" applyProtection="1">
      <alignment horizontal="left" vertical="top"/>
    </xf>
    <xf numFmtId="3" fontId="13" fillId="3" borderId="38" xfId="0" applyFont="1" applyFill="1" applyBorder="1" applyAlignment="1" applyProtection="1">
      <alignment horizontal="left" vertical="top"/>
    </xf>
    <xf numFmtId="3" fontId="7" fillId="3" borderId="0" xfId="0" applyFont="1" applyFill="1" applyBorder="1" applyAlignment="1" applyProtection="1">
      <alignment horizontal="right"/>
    </xf>
    <xf numFmtId="3" fontId="0" fillId="3" borderId="0" xfId="0" applyFill="1" applyBorder="1" applyAlignment="1" applyProtection="1">
      <alignment horizontal="right"/>
    </xf>
    <xf numFmtId="3" fontId="31" fillId="5" borderId="30" xfId="0" applyFont="1" applyFill="1" applyBorder="1" applyAlignment="1" applyProtection="1">
      <alignment horizontal="center" vertical="center"/>
    </xf>
    <xf numFmtId="3" fontId="31" fillId="5" borderId="31" xfId="0" applyFont="1" applyFill="1" applyBorder="1" applyAlignment="1" applyProtection="1">
      <alignment horizontal="center" vertical="center"/>
    </xf>
    <xf numFmtId="3" fontId="31" fillId="5" borderId="32" xfId="0" applyFont="1" applyFill="1" applyBorder="1" applyAlignment="1" applyProtection="1">
      <alignment horizontal="center" vertical="center"/>
    </xf>
    <xf numFmtId="3" fontId="31" fillId="6" borderId="30" xfId="0" applyFont="1" applyFill="1" applyBorder="1" applyAlignment="1" applyProtection="1">
      <alignment horizontal="center" vertical="center"/>
    </xf>
    <xf numFmtId="3" fontId="31" fillId="6" borderId="31" xfId="0" applyFont="1" applyFill="1" applyBorder="1" applyAlignment="1" applyProtection="1">
      <alignment horizontal="center" vertical="center"/>
    </xf>
    <xf numFmtId="3" fontId="31" fillId="6" borderId="32" xfId="0" applyFont="1" applyFill="1" applyBorder="1" applyAlignment="1" applyProtection="1">
      <alignment horizontal="center" vertical="center"/>
    </xf>
    <xf numFmtId="3" fontId="31" fillId="7" borderId="30" xfId="0" applyFont="1" applyFill="1" applyBorder="1" applyAlignment="1" applyProtection="1">
      <alignment horizontal="center" vertical="center"/>
    </xf>
    <xf numFmtId="3" fontId="31" fillId="7" borderId="31" xfId="0" applyFont="1" applyFill="1" applyBorder="1" applyAlignment="1" applyProtection="1">
      <alignment horizontal="center" vertical="center"/>
    </xf>
    <xf numFmtId="3" fontId="31" fillId="7" borderId="32" xfId="0" applyFont="1" applyFill="1" applyBorder="1" applyAlignment="1" applyProtection="1">
      <alignment horizontal="center" vertical="center"/>
    </xf>
    <xf numFmtId="3" fontId="6" fillId="16" borderId="52" xfId="0" applyFont="1" applyFill="1" applyBorder="1" applyAlignment="1" applyProtection="1">
      <alignment horizontal="left" vertical="top" wrapText="1"/>
      <protection locked="0"/>
    </xf>
    <xf numFmtId="3" fontId="6" fillId="16" borderId="38" xfId="0" applyFont="1" applyFill="1" applyBorder="1" applyAlignment="1" applyProtection="1">
      <alignment horizontal="left" vertical="top" wrapText="1"/>
      <protection locked="0"/>
    </xf>
    <xf numFmtId="3" fontId="6" fillId="16" borderId="53" xfId="0" applyFont="1" applyFill="1" applyBorder="1" applyAlignment="1" applyProtection="1">
      <alignment horizontal="left" vertical="top" wrapText="1"/>
      <protection locked="0"/>
    </xf>
    <xf numFmtId="3" fontId="6" fillId="16" borderId="54" xfId="0" applyFont="1" applyFill="1" applyBorder="1" applyAlignment="1" applyProtection="1">
      <alignment horizontal="left" vertical="top" wrapText="1"/>
      <protection locked="0"/>
    </xf>
    <xf numFmtId="3" fontId="6" fillId="16" borderId="0" xfId="0" applyFont="1" applyFill="1" applyBorder="1" applyAlignment="1" applyProtection="1">
      <alignment horizontal="left" vertical="top" wrapText="1"/>
      <protection locked="0"/>
    </xf>
    <xf numFmtId="3" fontId="6" fillId="16" borderId="36" xfId="0" applyFont="1" applyFill="1" applyBorder="1" applyAlignment="1" applyProtection="1">
      <alignment horizontal="left" vertical="top" wrapText="1"/>
      <protection locked="0"/>
    </xf>
    <xf numFmtId="3" fontId="6" fillId="16" borderId="58" xfId="0" applyFont="1" applyFill="1" applyBorder="1" applyAlignment="1" applyProtection="1">
      <alignment horizontal="left" vertical="top" wrapText="1"/>
      <protection locked="0"/>
    </xf>
    <xf numFmtId="3" fontId="6" fillId="16" borderId="33" xfId="0" applyFont="1" applyFill="1" applyBorder="1" applyAlignment="1" applyProtection="1">
      <alignment horizontal="left" vertical="top" wrapText="1"/>
      <protection locked="0"/>
    </xf>
    <xf numFmtId="3" fontId="6" fillId="16" borderId="59" xfId="0" applyFont="1" applyFill="1" applyBorder="1" applyAlignment="1" applyProtection="1">
      <alignment horizontal="left" vertical="top" wrapText="1"/>
      <protection locked="0"/>
    </xf>
    <xf numFmtId="44" fontId="6" fillId="11" borderId="41" xfId="0" applyNumberFormat="1" applyFont="1" applyFill="1" applyBorder="1" applyAlignment="1" applyProtection="1">
      <alignment horizontal="left" vertical="center"/>
      <protection locked="0"/>
    </xf>
    <xf numFmtId="3" fontId="25" fillId="3" borderId="0" xfId="0" applyFont="1" applyFill="1" applyBorder="1" applyAlignment="1" applyProtection="1">
      <alignment horizontal="center" vertical="top"/>
    </xf>
    <xf numFmtId="3" fontId="31" fillId="5" borderId="1" xfId="0" applyFont="1" applyFill="1" applyBorder="1" applyAlignment="1" applyProtection="1">
      <alignment horizontal="center" vertical="center"/>
    </xf>
    <xf numFmtId="3" fontId="29" fillId="5" borderId="21" xfId="0" applyFont="1" applyFill="1" applyBorder="1" applyAlignment="1" applyProtection="1">
      <alignment horizontal="center" vertical="center"/>
    </xf>
    <xf numFmtId="3" fontId="29" fillId="5" borderId="22" xfId="0" applyFont="1" applyFill="1" applyBorder="1" applyAlignment="1" applyProtection="1">
      <alignment horizontal="center" vertical="center"/>
    </xf>
    <xf numFmtId="3" fontId="31" fillId="6" borderId="21" xfId="0" applyFont="1" applyFill="1" applyBorder="1" applyAlignment="1" applyProtection="1">
      <alignment horizontal="center" vertical="center"/>
    </xf>
    <xf numFmtId="3" fontId="31" fillId="6" borderId="22" xfId="0" applyFont="1" applyFill="1" applyBorder="1" applyAlignment="1" applyProtection="1">
      <alignment horizontal="center" vertical="center"/>
    </xf>
    <xf numFmtId="3" fontId="31" fillId="7" borderId="21" xfId="0" applyFont="1" applyFill="1" applyBorder="1" applyAlignment="1" applyProtection="1">
      <alignment horizontal="center" vertical="center"/>
    </xf>
    <xf numFmtId="3" fontId="31" fillId="7" borderId="22" xfId="0" applyFont="1" applyFill="1" applyBorder="1" applyAlignment="1" applyProtection="1">
      <alignment horizontal="center" vertical="center"/>
    </xf>
    <xf numFmtId="3" fontId="13" fillId="3" borderId="0" xfId="0" applyFont="1" applyFill="1" applyBorder="1" applyAlignment="1" applyProtection="1">
      <alignment horizontal="left" vertical="top"/>
    </xf>
    <xf numFmtId="3" fontId="6" fillId="3" borderId="29" xfId="0" applyFont="1" applyFill="1" applyBorder="1" applyAlignment="1" applyProtection="1">
      <alignment horizontal="left" wrapText="1"/>
      <protection locked="0"/>
    </xf>
    <xf numFmtId="0" fontId="13" fillId="3" borderId="38" xfId="0" applyNumberFormat="1" applyFont="1" applyFill="1" applyBorder="1" applyAlignment="1" applyProtection="1">
      <alignment horizontal="left" vertical="top"/>
    </xf>
    <xf numFmtId="1" fontId="7" fillId="0" borderId="33" xfId="0" applyNumberFormat="1" applyFont="1" applyFill="1" applyBorder="1" applyAlignment="1" applyProtection="1">
      <alignment horizontal="right" wrapText="1"/>
    </xf>
    <xf numFmtId="42" fontId="23" fillId="3" borderId="0" xfId="0" applyNumberFormat="1" applyFont="1" applyFill="1" applyAlignment="1" applyProtection="1">
      <alignment horizontal="left"/>
    </xf>
    <xf numFmtId="44" fontId="32" fillId="3" borderId="55" xfId="0" applyNumberFormat="1" applyFont="1" applyFill="1" applyBorder="1" applyAlignment="1" applyProtection="1">
      <alignment horizontal="left" vertical="center"/>
    </xf>
    <xf numFmtId="44" fontId="32" fillId="3" borderId="56" xfId="0" applyNumberFormat="1" applyFont="1" applyFill="1" applyBorder="1" applyAlignment="1" applyProtection="1">
      <alignment horizontal="left" vertical="center"/>
    </xf>
    <xf numFmtId="44" fontId="32" fillId="3" borderId="57" xfId="0" applyNumberFormat="1" applyFont="1" applyFill="1" applyBorder="1" applyAlignment="1" applyProtection="1">
      <alignment horizontal="left" vertical="center"/>
    </xf>
    <xf numFmtId="44" fontId="55" fillId="2" borderId="0" xfId="0" applyNumberFormat="1" applyFont="1" applyFill="1" applyBorder="1" applyAlignment="1" applyProtection="1">
      <alignment horizontal="left" vertical="center"/>
    </xf>
    <xf numFmtId="3" fontId="29" fillId="5" borderId="31" xfId="0" applyFont="1" applyFill="1" applyBorder="1" applyAlignment="1" applyProtection="1">
      <alignment horizontal="center" vertical="center"/>
    </xf>
    <xf numFmtId="3" fontId="29" fillId="5" borderId="32" xfId="0" applyFont="1" applyFill="1" applyBorder="1" applyAlignment="1" applyProtection="1">
      <alignment horizontal="center" vertical="center"/>
    </xf>
    <xf numFmtId="3" fontId="7" fillId="0" borderId="29" xfId="0" applyFont="1" applyFill="1" applyBorder="1" applyAlignment="1" applyProtection="1">
      <alignment horizontal="left" wrapText="1"/>
      <protection locked="0"/>
    </xf>
    <xf numFmtId="42" fontId="13" fillId="3" borderId="0" xfId="0" applyNumberFormat="1" applyFont="1" applyFill="1" applyBorder="1" applyAlignment="1" applyProtection="1">
      <alignment horizontal="left" vertical="top"/>
    </xf>
    <xf numFmtId="3" fontId="7" fillId="0" borderId="33" xfId="0" applyFont="1" applyFill="1" applyBorder="1" applyAlignment="1" applyProtection="1">
      <alignment wrapText="1"/>
    </xf>
    <xf numFmtId="1" fontId="7" fillId="3" borderId="33" xfId="0" applyNumberFormat="1" applyFont="1" applyFill="1" applyBorder="1" applyAlignment="1" applyProtection="1">
      <alignment horizontal="right"/>
    </xf>
    <xf numFmtId="44" fontId="54" fillId="2" borderId="21" xfId="4" applyFont="1" applyFill="1" applyBorder="1" applyAlignment="1" applyProtection="1">
      <alignment horizontal="left" vertical="center"/>
    </xf>
    <xf numFmtId="3" fontId="91" fillId="0" borderId="0" xfId="0" applyFont="1" applyAlignment="1" applyProtection="1">
      <alignment horizontal="left" vertical="top" wrapText="1"/>
    </xf>
    <xf numFmtId="3" fontId="34" fillId="0" borderId="0" xfId="0" applyFont="1" applyAlignment="1" applyProtection="1">
      <alignment horizontal="center" vertical="center"/>
    </xf>
    <xf numFmtId="0" fontId="0" fillId="12" borderId="15" xfId="0" applyNumberFormat="1" applyFill="1" applyBorder="1" applyAlignment="1" applyProtection="1">
      <alignment horizontal="center"/>
    </xf>
    <xf numFmtId="0" fontId="0" fillId="12" borderId="63" xfId="0" applyNumberFormat="1" applyFill="1" applyBorder="1" applyAlignment="1" applyProtection="1">
      <alignment horizontal="center"/>
    </xf>
    <xf numFmtId="3" fontId="99" fillId="0" borderId="52" xfId="0" applyFont="1" applyBorder="1" applyAlignment="1" applyProtection="1">
      <alignment horizontal="left" vertical="center" wrapText="1" indent="1"/>
    </xf>
    <xf numFmtId="3" fontId="99" fillId="0" borderId="38" xfId="0" applyFont="1" applyBorder="1" applyAlignment="1" applyProtection="1">
      <alignment horizontal="left" vertical="center" wrapText="1" indent="1"/>
    </xf>
    <xf numFmtId="3" fontId="99" fillId="0" borderId="53" xfId="0" applyFont="1" applyBorder="1" applyAlignment="1" applyProtection="1">
      <alignment horizontal="left" vertical="center" wrapText="1" indent="1"/>
    </xf>
    <xf numFmtId="3" fontId="99" fillId="0" borderId="54" xfId="0" applyFont="1" applyBorder="1" applyAlignment="1" applyProtection="1">
      <alignment horizontal="left" vertical="center" wrapText="1" indent="1"/>
    </xf>
    <xf numFmtId="3" fontId="99" fillId="0" borderId="0" xfId="0" applyFont="1" applyBorder="1" applyAlignment="1" applyProtection="1">
      <alignment horizontal="left" vertical="center" wrapText="1" indent="1"/>
    </xf>
    <xf numFmtId="3" fontId="99" fillId="0" borderId="36" xfId="0" applyFont="1" applyBorder="1" applyAlignment="1" applyProtection="1">
      <alignment horizontal="left" vertical="center" wrapText="1" indent="1"/>
    </xf>
    <xf numFmtId="3" fontId="99" fillId="0" borderId="58" xfId="0" applyFont="1" applyBorder="1" applyAlignment="1" applyProtection="1">
      <alignment horizontal="left" vertical="center" wrapText="1" indent="1"/>
    </xf>
    <xf numFmtId="3" fontId="99" fillId="0" borderId="33" xfId="0" applyFont="1" applyBorder="1" applyAlignment="1" applyProtection="1">
      <alignment horizontal="left" vertical="center" wrapText="1" indent="1"/>
    </xf>
    <xf numFmtId="3" fontId="99" fillId="0" borderId="59" xfId="0" applyFont="1" applyBorder="1" applyAlignment="1" applyProtection="1">
      <alignment horizontal="left" vertical="center" wrapText="1" indent="1"/>
    </xf>
    <xf numFmtId="3" fontId="14" fillId="0" borderId="0" xfId="0" applyFont="1" applyAlignment="1" applyProtection="1">
      <alignment horizontal="left" vertical="center" wrapText="1" indent="1"/>
    </xf>
    <xf numFmtId="3" fontId="6" fillId="0" borderId="0" xfId="0" applyFont="1" applyAlignment="1" applyProtection="1">
      <alignment horizontal="left" vertical="center" wrapText="1" indent="1"/>
    </xf>
    <xf numFmtId="3" fontId="90" fillId="0" borderId="0" xfId="0" applyFont="1" applyAlignment="1" applyProtection="1">
      <alignment horizontal="center"/>
    </xf>
    <xf numFmtId="3" fontId="34" fillId="0" borderId="0" xfId="0" applyFont="1" applyAlignment="1" applyProtection="1">
      <alignment horizontal="center"/>
    </xf>
    <xf numFmtId="0" fontId="0" fillId="8" borderId="133" xfId="0" applyNumberFormat="1" applyFill="1" applyBorder="1" applyAlignment="1" applyProtection="1">
      <alignment horizontal="center"/>
    </xf>
    <xf numFmtId="0" fontId="0" fillId="8" borderId="33" xfId="0" applyNumberFormat="1" applyFill="1" applyBorder="1" applyAlignment="1" applyProtection="1">
      <alignment horizontal="center"/>
    </xf>
    <xf numFmtId="3" fontId="0" fillId="11" borderId="52" xfId="0" applyFill="1" applyBorder="1" applyAlignment="1" applyProtection="1">
      <alignment horizontal="left" vertical="top"/>
      <protection locked="0"/>
    </xf>
    <xf numFmtId="3" fontId="0" fillId="11" borderId="38" xfId="0" applyFill="1" applyBorder="1" applyAlignment="1" applyProtection="1">
      <alignment horizontal="left" vertical="top"/>
      <protection locked="0"/>
    </xf>
    <xf numFmtId="3" fontId="0" fillId="11" borderId="53" xfId="0" applyFill="1" applyBorder="1" applyAlignment="1" applyProtection="1">
      <alignment horizontal="left" vertical="top"/>
      <protection locked="0"/>
    </xf>
    <xf numFmtId="3" fontId="0" fillId="11" borderId="54" xfId="0" applyFill="1" applyBorder="1" applyAlignment="1" applyProtection="1">
      <alignment horizontal="left" vertical="top"/>
      <protection locked="0"/>
    </xf>
    <xf numFmtId="3" fontId="0" fillId="11" borderId="0" xfId="0" applyFill="1" applyBorder="1" applyAlignment="1" applyProtection="1">
      <alignment horizontal="left" vertical="top"/>
      <protection locked="0"/>
    </xf>
    <xf numFmtId="3" fontId="0" fillId="11" borderId="36" xfId="0" applyFill="1" applyBorder="1" applyAlignment="1" applyProtection="1">
      <alignment horizontal="left" vertical="top"/>
      <protection locked="0"/>
    </xf>
    <xf numFmtId="3" fontId="0" fillId="11" borderId="58" xfId="0" applyFill="1" applyBorder="1" applyAlignment="1" applyProtection="1">
      <alignment horizontal="left" vertical="top"/>
      <protection locked="0"/>
    </xf>
    <xf numFmtId="3" fontId="0" fillId="11" borderId="33" xfId="0" applyFill="1" applyBorder="1" applyAlignment="1" applyProtection="1">
      <alignment horizontal="left" vertical="top"/>
      <protection locked="0"/>
    </xf>
    <xf numFmtId="3" fontId="0" fillId="11" borderId="59" xfId="0" applyFill="1" applyBorder="1" applyAlignment="1" applyProtection="1">
      <alignment horizontal="left" vertical="top"/>
      <protection locked="0"/>
    </xf>
    <xf numFmtId="3" fontId="33" fillId="0" borderId="33" xfId="0" applyFont="1" applyBorder="1" applyAlignment="1" applyProtection="1">
      <alignment horizontal="center"/>
    </xf>
    <xf numFmtId="3" fontId="74" fillId="0" borderId="33" xfId="0" applyFont="1" applyFill="1" applyBorder="1" applyAlignment="1" applyProtection="1">
      <alignment horizontal="left"/>
    </xf>
    <xf numFmtId="3" fontId="80" fillId="0" borderId="0" xfId="0" applyFont="1" applyAlignment="1" applyProtection="1">
      <alignment horizontal="center"/>
    </xf>
    <xf numFmtId="3" fontId="79" fillId="0" borderId="0" xfId="0" applyFont="1" applyAlignment="1" applyProtection="1">
      <alignment horizontal="center"/>
    </xf>
    <xf numFmtId="3" fontId="78" fillId="0" borderId="0" xfId="0" applyFont="1" applyAlignment="1" applyProtection="1">
      <alignment horizontal="center"/>
    </xf>
    <xf numFmtId="3" fontId="47" fillId="0" borderId="80" xfId="0" applyFont="1" applyBorder="1" applyAlignment="1" applyProtection="1">
      <alignment horizontal="left" indent="1"/>
    </xf>
    <xf numFmtId="3" fontId="47" fillId="0" borderId="89" xfId="0" applyFont="1" applyBorder="1" applyAlignment="1" applyProtection="1">
      <alignment horizontal="left" indent="1"/>
    </xf>
    <xf numFmtId="3" fontId="86" fillId="0" borderId="0" xfId="0" applyFont="1" applyBorder="1" applyAlignment="1" applyProtection="1">
      <alignment horizontal="center" vertical="top" wrapText="1"/>
    </xf>
    <xf numFmtId="3" fontId="87" fillId="0" borderId="0" xfId="0" applyFont="1" applyBorder="1" applyAlignment="1" applyProtection="1">
      <alignment horizontal="center"/>
    </xf>
    <xf numFmtId="3" fontId="47" fillId="0" borderId="127" xfId="0" applyFont="1" applyBorder="1" applyAlignment="1" applyProtection="1">
      <alignment horizontal="left" indent="1"/>
    </xf>
    <xf numFmtId="3" fontId="47" fillId="0" borderId="90" xfId="0" applyFont="1" applyBorder="1" applyAlignment="1" applyProtection="1">
      <alignment horizontal="left" indent="1"/>
    </xf>
    <xf numFmtId="3" fontId="0" fillId="13" borderId="52" xfId="0" applyFill="1" applyBorder="1" applyAlignment="1" applyProtection="1">
      <alignment horizontal="left" wrapText="1"/>
      <protection locked="0"/>
    </xf>
    <xf numFmtId="3" fontId="0" fillId="13" borderId="53" xfId="0" applyFill="1" applyBorder="1" applyAlignment="1" applyProtection="1">
      <alignment horizontal="left" wrapText="1"/>
      <protection locked="0"/>
    </xf>
    <xf numFmtId="3" fontId="0" fillId="13" borderId="58" xfId="0" applyFill="1" applyBorder="1" applyAlignment="1" applyProtection="1">
      <alignment horizontal="left" wrapText="1"/>
      <protection locked="0"/>
    </xf>
    <xf numFmtId="3" fontId="0" fillId="13" borderId="59" xfId="0" applyFill="1" applyBorder="1" applyAlignment="1" applyProtection="1">
      <alignment horizontal="left" wrapText="1"/>
      <protection locked="0"/>
    </xf>
    <xf numFmtId="44" fontId="0" fillId="13" borderId="65" xfId="4" applyNumberFormat="1" applyFont="1" applyFill="1" applyBorder="1" applyAlignment="1" applyProtection="1">
      <alignment horizontal="left" wrapText="1"/>
      <protection locked="0"/>
    </xf>
    <xf numFmtId="44" fontId="0" fillId="13" borderId="49" xfId="4" applyNumberFormat="1" applyFont="1" applyFill="1" applyBorder="1" applyAlignment="1" applyProtection="1">
      <alignment horizontal="left" wrapText="1"/>
      <protection locked="0"/>
    </xf>
    <xf numFmtId="44" fontId="0" fillId="13" borderId="65" xfId="4" applyFont="1" applyFill="1" applyBorder="1" applyAlignment="1" applyProtection="1">
      <alignment horizontal="left"/>
      <protection locked="0"/>
    </xf>
    <xf numFmtId="44" fontId="0" fillId="13" borderId="49" xfId="4" applyFont="1" applyFill="1" applyBorder="1" applyAlignment="1" applyProtection="1">
      <alignment horizontal="left"/>
      <protection locked="0"/>
    </xf>
    <xf numFmtId="44" fontId="0" fillId="0" borderId="65" xfId="4" applyFont="1" applyBorder="1" applyAlignment="1" applyProtection="1">
      <alignment horizontal="center"/>
    </xf>
    <xf numFmtId="44" fontId="0" fillId="0" borderId="49" xfId="4" applyFont="1" applyBorder="1" applyAlignment="1" applyProtection="1">
      <alignment horizontal="center"/>
    </xf>
    <xf numFmtId="10" fontId="82" fillId="0" borderId="58" xfId="5" applyNumberFormat="1" applyFont="1" applyBorder="1" applyAlignment="1" applyProtection="1">
      <alignment horizontal="center"/>
    </xf>
    <xf numFmtId="10" fontId="82" fillId="0" borderId="33" xfId="5" applyNumberFormat="1" applyFont="1" applyBorder="1" applyAlignment="1" applyProtection="1">
      <alignment horizontal="center"/>
    </xf>
    <xf numFmtId="10" fontId="82" fillId="0" borderId="59" xfId="5" applyNumberFormat="1" applyFont="1" applyBorder="1" applyAlignment="1" applyProtection="1">
      <alignment horizontal="center"/>
    </xf>
    <xf numFmtId="3" fontId="81" fillId="0" borderId="0" xfId="0" applyFont="1" applyBorder="1" applyAlignment="1" applyProtection="1">
      <alignment horizontal="center"/>
    </xf>
    <xf numFmtId="3" fontId="0" fillId="0" borderId="63" xfId="0" applyBorder="1" applyAlignment="1" applyProtection="1">
      <alignment horizontal="center" vertical="top"/>
    </xf>
    <xf numFmtId="3" fontId="0" fillId="0" borderId="62" xfId="0" applyBorder="1" applyAlignment="1" applyProtection="1">
      <alignment horizontal="center" vertical="top"/>
    </xf>
    <xf numFmtId="3" fontId="0" fillId="0" borderId="63" xfId="0" applyBorder="1" applyAlignment="1" applyProtection="1">
      <alignment horizontal="left"/>
    </xf>
    <xf numFmtId="3" fontId="0" fillId="0" borderId="62" xfId="0" applyBorder="1" applyAlignment="1" applyProtection="1">
      <alignment horizontal="left"/>
    </xf>
    <xf numFmtId="3" fontId="0" fillId="0" borderId="38" xfId="0" applyBorder="1" applyAlignment="1" applyProtection="1">
      <alignment horizontal="left" indent="12"/>
    </xf>
    <xf numFmtId="3" fontId="0" fillId="0" borderId="53" xfId="0" applyBorder="1" applyAlignment="1" applyProtection="1">
      <alignment horizontal="left" indent="12"/>
    </xf>
    <xf numFmtId="3" fontId="0" fillId="0" borderId="0" xfId="0" applyBorder="1" applyAlignment="1" applyProtection="1">
      <alignment horizontal="left" indent="12"/>
    </xf>
    <xf numFmtId="3" fontId="0" fillId="0" borderId="36" xfId="0" applyBorder="1" applyAlignment="1" applyProtection="1">
      <alignment horizontal="left" indent="12"/>
    </xf>
    <xf numFmtId="44" fontId="0" fillId="0" borderId="65" xfId="4" applyNumberFormat="1" applyFont="1" applyBorder="1" applyAlignment="1" applyProtection="1">
      <alignment horizontal="left"/>
    </xf>
    <xf numFmtId="44" fontId="0" fillId="0" borderId="49" xfId="4" applyNumberFormat="1" applyFont="1" applyBorder="1" applyAlignment="1" applyProtection="1">
      <alignment horizontal="left"/>
    </xf>
    <xf numFmtId="3" fontId="0" fillId="0" borderId="52" xfId="0" applyBorder="1" applyAlignment="1" applyProtection="1">
      <alignment horizontal="left" indent="12"/>
    </xf>
    <xf numFmtId="3" fontId="0" fillId="0" borderId="54" xfId="0" applyBorder="1" applyAlignment="1" applyProtection="1">
      <alignment horizontal="left" indent="12"/>
    </xf>
    <xf numFmtId="44" fontId="0" fillId="0" borderId="52" xfId="4" applyFont="1" applyBorder="1" applyAlignment="1" applyProtection="1">
      <alignment horizontal="left"/>
    </xf>
    <xf numFmtId="44" fontId="0" fillId="0" borderId="58" xfId="4" applyFont="1" applyBorder="1" applyAlignment="1" applyProtection="1">
      <alignment horizontal="left"/>
    </xf>
    <xf numFmtId="44" fontId="0" fillId="0" borderId="124" xfId="4" applyFont="1" applyBorder="1" applyAlignment="1" applyProtection="1">
      <alignment horizontal="center"/>
    </xf>
    <xf numFmtId="44" fontId="0" fillId="0" borderId="125" xfId="4" applyFont="1" applyBorder="1" applyAlignment="1" applyProtection="1">
      <alignment horizontal="center"/>
    </xf>
    <xf numFmtId="0" fontId="41" fillId="0" borderId="63" xfId="0" applyNumberFormat="1" applyFont="1" applyFill="1" applyBorder="1" applyAlignment="1" applyProtection="1">
      <alignment horizontal="center" vertical="center"/>
    </xf>
    <xf numFmtId="0" fontId="41" fillId="0" borderId="62" xfId="0" applyNumberFormat="1" applyFont="1" applyFill="1" applyBorder="1" applyAlignment="1" applyProtection="1">
      <alignment horizontal="center" vertical="center"/>
    </xf>
    <xf numFmtId="0" fontId="41" fillId="0" borderId="64" xfId="0" applyNumberFormat="1" applyFont="1" applyFill="1" applyBorder="1" applyAlignment="1" applyProtection="1">
      <alignment horizontal="center" vertical="center"/>
    </xf>
    <xf numFmtId="44" fontId="47" fillId="0" borderId="80" xfId="4" applyFont="1" applyFill="1" applyBorder="1" applyProtection="1"/>
    <xf numFmtId="44" fontId="47" fillId="0" borderId="81" xfId="4" applyFont="1" applyFill="1" applyBorder="1" applyProtection="1"/>
    <xf numFmtId="44" fontId="47" fillId="0" borderId="79" xfId="4" applyFont="1" applyFill="1" applyBorder="1" applyProtection="1"/>
    <xf numFmtId="44" fontId="47" fillId="0" borderId="0" xfId="4" applyFont="1" applyFill="1" applyBorder="1" applyProtection="1"/>
    <xf numFmtId="44" fontId="47" fillId="0" borderId="82" xfId="4" applyFont="1" applyBorder="1" applyProtection="1"/>
    <xf numFmtId="3" fontId="47" fillId="0" borderId="84" xfId="0" applyFont="1" applyBorder="1" applyAlignment="1" applyProtection="1">
      <alignment horizontal="center"/>
    </xf>
    <xf numFmtId="167" fontId="38" fillId="0" borderId="85" xfId="5" applyNumberFormat="1" applyFont="1" applyBorder="1" applyAlignment="1" applyProtection="1">
      <alignment horizontal="right"/>
    </xf>
    <xf numFmtId="167" fontId="38" fillId="0" borderId="126" xfId="5" applyNumberFormat="1" applyFont="1" applyBorder="1" applyAlignment="1" applyProtection="1">
      <alignment horizontal="right"/>
    </xf>
    <xf numFmtId="3" fontId="41" fillId="0" borderId="88" xfId="0" applyFont="1" applyBorder="1" applyAlignment="1" applyProtection="1">
      <alignment horizontal="right"/>
    </xf>
    <xf numFmtId="3" fontId="41" fillId="0" borderId="81" xfId="0" applyFont="1" applyBorder="1" applyAlignment="1" applyProtection="1">
      <alignment horizontal="right"/>
    </xf>
    <xf numFmtId="3" fontId="41" fillId="0" borderId="89" xfId="0" applyFont="1" applyBorder="1" applyAlignment="1" applyProtection="1">
      <alignment horizontal="right"/>
    </xf>
    <xf numFmtId="3" fontId="41" fillId="0" borderId="86" xfId="0" applyFont="1" applyBorder="1" applyAlignment="1" applyProtection="1">
      <alignment horizontal="right"/>
    </xf>
    <xf numFmtId="3" fontId="41" fillId="0" borderId="84" xfId="0" applyFont="1" applyBorder="1" applyAlignment="1" applyProtection="1">
      <alignment horizontal="right"/>
    </xf>
    <xf numFmtId="3" fontId="41" fillId="0" borderId="90" xfId="0" applyFont="1" applyBorder="1" applyAlignment="1" applyProtection="1">
      <alignment horizontal="right"/>
    </xf>
    <xf numFmtId="3" fontId="0" fillId="13" borderId="52" xfId="0" applyFill="1" applyBorder="1" applyAlignment="1" applyProtection="1">
      <alignment horizontal="left" vertical="top"/>
      <protection locked="0"/>
    </xf>
    <xf numFmtId="3" fontId="0" fillId="13" borderId="38" xfId="0" applyFill="1" applyBorder="1" applyAlignment="1" applyProtection="1">
      <alignment horizontal="left" vertical="top"/>
      <protection locked="0"/>
    </xf>
    <xf numFmtId="3" fontId="0" fillId="13" borderId="53" xfId="0" applyFill="1" applyBorder="1" applyAlignment="1" applyProtection="1">
      <alignment horizontal="left" vertical="top"/>
      <protection locked="0"/>
    </xf>
    <xf numFmtId="3" fontId="0" fillId="13" borderId="54" xfId="0" applyFill="1" applyBorder="1" applyAlignment="1" applyProtection="1">
      <alignment horizontal="left" vertical="top"/>
      <protection locked="0"/>
    </xf>
    <xf numFmtId="3" fontId="0" fillId="13" borderId="0" xfId="0" applyFill="1" applyBorder="1" applyAlignment="1" applyProtection="1">
      <alignment horizontal="left" vertical="top"/>
      <protection locked="0"/>
    </xf>
    <xf numFmtId="3" fontId="0" fillId="13" borderId="36" xfId="0" applyFill="1" applyBorder="1" applyAlignment="1" applyProtection="1">
      <alignment horizontal="left" vertical="top"/>
      <protection locked="0"/>
    </xf>
    <xf numFmtId="3" fontId="0" fillId="13" borderId="58" xfId="0" applyFill="1" applyBorder="1" applyAlignment="1" applyProtection="1">
      <alignment horizontal="left" vertical="top"/>
      <protection locked="0"/>
    </xf>
    <xf numFmtId="3" fontId="0" fillId="13" borderId="33" xfId="0" applyFill="1" applyBorder="1" applyAlignment="1" applyProtection="1">
      <alignment horizontal="left" vertical="top"/>
      <protection locked="0"/>
    </xf>
    <xf numFmtId="3" fontId="0" fillId="13" borderId="59" xfId="0" applyFill="1" applyBorder="1" applyAlignment="1" applyProtection="1">
      <alignment horizontal="left" vertical="top"/>
      <protection locked="0"/>
    </xf>
    <xf numFmtId="3" fontId="47" fillId="0" borderId="81" xfId="0" applyFont="1" applyBorder="1" applyAlignment="1" applyProtection="1">
      <alignment horizontal="left" indent="1"/>
    </xf>
    <xf numFmtId="3" fontId="47" fillId="0" borderId="50" xfId="0" applyFont="1" applyBorder="1" applyAlignment="1" applyProtection="1">
      <alignment horizontal="left" indent="1"/>
    </xf>
    <xf numFmtId="3" fontId="47" fillId="0" borderId="40" xfId="0" applyFont="1" applyBorder="1" applyAlignment="1" applyProtection="1">
      <alignment horizontal="left" indent="1"/>
    </xf>
    <xf numFmtId="3" fontId="47" fillId="0" borderId="25" xfId="0" applyFont="1" applyBorder="1" applyAlignment="1" applyProtection="1">
      <alignment horizontal="left" indent="1"/>
    </xf>
    <xf numFmtId="3" fontId="47" fillId="0" borderId="113" xfId="0" applyFont="1" applyBorder="1" applyAlignment="1" applyProtection="1">
      <alignment horizontal="left" indent="1"/>
    </xf>
    <xf numFmtId="3" fontId="47" fillId="0" borderId="43" xfId="0" applyFont="1" applyBorder="1" applyAlignment="1" applyProtection="1">
      <alignment horizontal="left" indent="1"/>
    </xf>
    <xf numFmtId="3" fontId="47" fillId="0" borderId="11" xfId="0" applyFont="1" applyBorder="1" applyAlignment="1" applyProtection="1">
      <alignment horizontal="left" indent="1"/>
    </xf>
    <xf numFmtId="3" fontId="0" fillId="0" borderId="0" xfId="0" applyBorder="1" applyAlignment="1" applyProtection="1">
      <alignment horizontal="center" vertical="top"/>
    </xf>
    <xf numFmtId="3" fontId="0" fillId="0" borderId="0" xfId="0" applyFill="1" applyBorder="1" applyAlignment="1" applyProtection="1">
      <alignment horizontal="left" vertical="top"/>
    </xf>
    <xf numFmtId="3" fontId="19" fillId="0" borderId="145" xfId="0" applyFont="1" applyFill="1" applyBorder="1" applyAlignment="1" applyProtection="1">
      <alignment horizontal="center"/>
    </xf>
    <xf numFmtId="3" fontId="19" fillId="0" borderId="143" xfId="0" applyFont="1" applyFill="1" applyBorder="1" applyAlignment="1" applyProtection="1">
      <alignment horizontal="center"/>
    </xf>
    <xf numFmtId="3" fontId="88" fillId="0" borderId="0" xfId="0" applyFont="1" applyAlignment="1" applyProtection="1">
      <alignment horizontal="center"/>
    </xf>
    <xf numFmtId="3" fontId="32" fillId="0" borderId="0" xfId="0" applyFont="1" applyAlignment="1" applyProtection="1">
      <alignment horizontal="left" vertical="top" wrapText="1"/>
    </xf>
    <xf numFmtId="44" fontId="47" fillId="0" borderId="38" xfId="4" applyFont="1" applyFill="1" applyBorder="1" applyAlignment="1" applyProtection="1">
      <alignment horizontal="left"/>
    </xf>
    <xf numFmtId="44" fontId="47" fillId="0" borderId="53" xfId="4" applyFont="1" applyFill="1" applyBorder="1" applyAlignment="1" applyProtection="1">
      <alignment horizontal="left"/>
    </xf>
    <xf numFmtId="44" fontId="47" fillId="0" borderId="127" xfId="4" applyFont="1" applyFill="1" applyBorder="1" applyAlignment="1" applyProtection="1">
      <alignment horizontal="left"/>
    </xf>
    <xf numFmtId="44" fontId="47" fillId="0" borderId="84" xfId="4" applyFont="1" applyFill="1" applyBorder="1" applyAlignment="1" applyProtection="1">
      <alignment horizontal="left"/>
    </xf>
    <xf numFmtId="44" fontId="47" fillId="0" borderId="123" xfId="4" applyFont="1" applyFill="1" applyBorder="1" applyAlignment="1" applyProtection="1">
      <alignment horizontal="left"/>
    </xf>
    <xf numFmtId="3" fontId="0" fillId="0" borderId="104" xfId="0" applyBorder="1" applyAlignment="1" applyProtection="1">
      <alignment horizontal="right"/>
    </xf>
    <xf numFmtId="3" fontId="0" fillId="0" borderId="105" xfId="0" applyBorder="1" applyAlignment="1" applyProtection="1">
      <alignment horizontal="right"/>
    </xf>
    <xf numFmtId="3" fontId="0" fillId="0" borderId="106" xfId="0" applyBorder="1" applyAlignment="1" applyProtection="1">
      <alignment horizontal="right"/>
    </xf>
    <xf numFmtId="3" fontId="51" fillId="0" borderId="0" xfId="0" applyFont="1" applyAlignment="1" applyProtection="1">
      <alignment horizontal="center"/>
    </xf>
    <xf numFmtId="3" fontId="35" fillId="0" borderId="91" xfId="0" applyFont="1" applyFill="1" applyBorder="1" applyAlignment="1" applyProtection="1"/>
    <xf numFmtId="49" fontId="35" fillId="0" borderId="62" xfId="0" applyNumberFormat="1" applyFont="1" applyFill="1" applyBorder="1" applyAlignment="1" applyProtection="1">
      <alignment horizontal="right"/>
    </xf>
    <xf numFmtId="3" fontId="0" fillId="0" borderId="93" xfId="0" applyBorder="1" applyAlignment="1" applyProtection="1">
      <alignment horizontal="right"/>
    </xf>
    <xf numFmtId="3" fontId="0" fillId="0" borderId="94" xfId="0" applyBorder="1" applyAlignment="1" applyProtection="1">
      <alignment horizontal="right"/>
    </xf>
    <xf numFmtId="3" fontId="0" fillId="0" borderId="95" xfId="0" applyBorder="1" applyAlignment="1" applyProtection="1">
      <alignment horizontal="right"/>
    </xf>
    <xf numFmtId="3" fontId="0" fillId="0" borderId="101" xfId="0" applyBorder="1" applyProtection="1"/>
    <xf numFmtId="3" fontId="0" fillId="0" borderId="97" xfId="0" applyBorder="1" applyProtection="1"/>
    <xf numFmtId="3" fontId="0" fillId="0" borderId="100" xfId="0" applyBorder="1" applyProtection="1"/>
    <xf numFmtId="3" fontId="44" fillId="0" borderId="0" xfId="0" applyFont="1" applyBorder="1" applyAlignment="1" applyProtection="1">
      <alignment horizontal="center"/>
    </xf>
    <xf numFmtId="3" fontId="43" fillId="0" borderId="0" xfId="0" applyFont="1" applyBorder="1" applyAlignment="1" applyProtection="1">
      <alignment horizontal="center"/>
    </xf>
    <xf numFmtId="3" fontId="105" fillId="0" borderId="62" xfId="0" applyFont="1" applyBorder="1" applyAlignment="1" applyProtection="1">
      <alignment horizontal="left"/>
    </xf>
    <xf numFmtId="3" fontId="47" fillId="13" borderId="63" xfId="0" applyFont="1" applyFill="1" applyBorder="1" applyAlignment="1" applyProtection="1">
      <alignment horizontal="left" vertical="top" wrapText="1"/>
      <protection locked="0"/>
    </xf>
    <xf numFmtId="3" fontId="47" fillId="13" borderId="62" xfId="0" applyFont="1" applyFill="1" applyBorder="1" applyAlignment="1" applyProtection="1">
      <alignment horizontal="left" vertical="top" wrapText="1"/>
      <protection locked="0"/>
    </xf>
    <xf numFmtId="3" fontId="47" fillId="13" borderId="64" xfId="0" applyFont="1" applyFill="1" applyBorder="1" applyAlignment="1" applyProtection="1">
      <alignment horizontal="left" vertical="top" wrapText="1"/>
      <protection locked="0"/>
    </xf>
  </cellXfs>
  <cellStyles count="6">
    <cellStyle name="Currency" xfId="4" builtinId="4"/>
    <cellStyle name="Date" xfId="1" xr:uid="{00000000-0005-0000-0000-000001000000}"/>
    <cellStyle name="Fixed" xfId="2" xr:uid="{00000000-0005-0000-0000-000002000000}"/>
    <cellStyle name="Normal" xfId="0" builtinId="0"/>
    <cellStyle name="Percent" xfId="5" builtinId="5"/>
    <cellStyle name="Text" xfId="3" xr:uid="{00000000-0005-0000-0000-000005000000}"/>
  </cellStyles>
  <dxfs count="0"/>
  <tableStyles count="0" defaultTableStyle="TableStyleMedium9" defaultPivotStyle="PivotStyleLight16"/>
  <colors>
    <mruColors>
      <color rgb="FFEEF3F8"/>
      <color rgb="FFFFFFCC"/>
      <color rgb="FFFFFFDD"/>
      <color rgb="FFFEFEEA"/>
      <color rgb="FFFCFCEA"/>
      <color rgb="FFFFCFCF"/>
      <color rgb="FFFFFFE5"/>
      <color rgb="FF007E00"/>
      <color rgb="FF2F5496"/>
      <color rgb="FF00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image" Target="../media/image7.png"/><Relationship Id="rId4" Type="http://schemas.openxmlformats.org/officeDocument/2006/relationships/image" Target="../media/image10.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228203</xdr:colOff>
      <xdr:row>0</xdr:row>
      <xdr:rowOff>109140</xdr:rowOff>
    </xdr:from>
    <xdr:to>
      <xdr:col>12</xdr:col>
      <xdr:colOff>525859</xdr:colOff>
      <xdr:row>11</xdr:row>
      <xdr:rowOff>0</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28203" y="109140"/>
          <a:ext cx="7812881" cy="17006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800" b="1">
              <a:latin typeface="Roboto" panose="02000000000000000000" pitchFamily="2" charset="0"/>
              <a:ea typeface="Roboto" panose="02000000000000000000" pitchFamily="2" charset="0"/>
              <a:cs typeface="Roboto" panose="02000000000000000000" pitchFamily="2" charset="0"/>
            </a:rPr>
            <a:t>Instructions: </a:t>
          </a:r>
          <a:r>
            <a:rPr lang="en-US" sz="1800" b="0">
              <a:latin typeface="Roboto" panose="02000000000000000000" pitchFamily="2" charset="0"/>
              <a:ea typeface="Roboto" panose="02000000000000000000" pitchFamily="2" charset="0"/>
              <a:cs typeface="Roboto" panose="02000000000000000000" pitchFamily="2" charset="0"/>
            </a:rPr>
            <a:t>Financial Workbook</a:t>
          </a:r>
        </a:p>
        <a:p>
          <a:endParaRPr lang="en-US" sz="1800" b="0">
            <a:latin typeface="Roboto" panose="02000000000000000000" pitchFamily="2" charset="0"/>
            <a:ea typeface="Roboto" panose="02000000000000000000" pitchFamily="2" charset="0"/>
            <a:cs typeface="Roboto" panose="02000000000000000000" pitchFamily="2" charset="0"/>
          </a:endParaRPr>
        </a:p>
        <a:p>
          <a:r>
            <a:rPr lang="en-US" sz="1400" b="1">
              <a:solidFill>
                <a:schemeClr val="accent1">
                  <a:lumMod val="75000"/>
                </a:schemeClr>
              </a:solidFill>
              <a:latin typeface="Roboto" panose="02000000000000000000" pitchFamily="2" charset="0"/>
              <a:ea typeface="Roboto" panose="02000000000000000000" pitchFamily="2" charset="0"/>
              <a:cs typeface="Roboto" panose="02000000000000000000" pitchFamily="2" charset="0"/>
            </a:rPr>
            <a:t>Applicants</a:t>
          </a:r>
          <a:r>
            <a:rPr lang="en-US" sz="1200" b="0">
              <a:latin typeface="Roboto" panose="02000000000000000000" pitchFamily="2" charset="0"/>
              <a:ea typeface="Roboto" panose="02000000000000000000" pitchFamily="2" charset="0"/>
              <a:cs typeface="Roboto" panose="02000000000000000000" pitchFamily="2" charset="0"/>
            </a:rPr>
            <a:t> use worksheets 2 &amp; 3. Add 12-16 as relevant to the specific grant application</a:t>
          </a:r>
          <a:r>
            <a:rPr lang="en-US" sz="1200" b="0" baseline="0">
              <a:latin typeface="Roboto" panose="02000000000000000000" pitchFamily="2" charset="0"/>
              <a:ea typeface="Roboto" panose="02000000000000000000" pitchFamily="2" charset="0"/>
              <a:cs typeface="Roboto" panose="02000000000000000000" pitchFamily="2" charset="0"/>
            </a:rPr>
            <a:t> request.</a:t>
          </a:r>
        </a:p>
        <a:p>
          <a:endParaRPr lang="en-US" sz="1200" b="0" baseline="0">
            <a:latin typeface="Roboto" panose="02000000000000000000" pitchFamily="2" charset="0"/>
            <a:ea typeface="Roboto" panose="02000000000000000000" pitchFamily="2" charset="0"/>
            <a:cs typeface="Roboto" panose="02000000000000000000" pitchFamily="2" charset="0"/>
          </a:endParaRPr>
        </a:p>
        <a:p>
          <a:r>
            <a:rPr lang="en-US" sz="1400" b="1" baseline="0">
              <a:solidFill>
                <a:schemeClr val="accent3">
                  <a:lumMod val="50000"/>
                </a:schemeClr>
              </a:solidFill>
              <a:latin typeface="Roboto" panose="02000000000000000000" pitchFamily="2" charset="0"/>
              <a:ea typeface="Roboto" panose="02000000000000000000" pitchFamily="2" charset="0"/>
              <a:cs typeface="Roboto" panose="02000000000000000000" pitchFamily="2" charset="0"/>
            </a:rPr>
            <a:t>Subrecipients</a:t>
          </a:r>
          <a:r>
            <a:rPr lang="en-US" sz="1200" b="0" baseline="0">
              <a:latin typeface="Roboto" panose="02000000000000000000" pitchFamily="2" charset="0"/>
              <a:ea typeface="Roboto" panose="02000000000000000000" pitchFamily="2" charset="0"/>
              <a:cs typeface="Roboto" panose="02000000000000000000" pitchFamily="2" charset="0"/>
            </a:rPr>
            <a:t> use worksheets 4-11 (as applicable based on grant term). Use worksheet 3 for any budget revisions. Use 12-16 as relevant to the specific grant agreement. Tab 16 can be used for budget support overflow, e.g. insufficient lines on request requiring expense aggregation or not enough space for explanation.</a:t>
          </a:r>
          <a:endParaRPr lang="en-US" sz="1200" b="0">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xdr:from>
      <xdr:col>0</xdr:col>
      <xdr:colOff>377031</xdr:colOff>
      <xdr:row>30</xdr:row>
      <xdr:rowOff>128982</xdr:rowOff>
    </xdr:from>
    <xdr:to>
      <xdr:col>12</xdr:col>
      <xdr:colOff>188515</xdr:colOff>
      <xdr:row>48</xdr:row>
      <xdr:rowOff>158749</xdr:rowOff>
    </xdr:to>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77031" y="4921248"/>
          <a:ext cx="7292578" cy="288726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Roboto" panose="02000000000000000000" pitchFamily="2" charset="0"/>
              <a:ea typeface="Roboto" panose="02000000000000000000" pitchFamily="2" charset="0"/>
              <a:cs typeface="Roboto" panose="02000000000000000000" pitchFamily="2" charset="0"/>
            </a:rPr>
            <a:t>HELPFUL TIPS for Worksheets 2-11</a:t>
          </a:r>
        </a:p>
        <a:p>
          <a:endParaRPr lang="en-US" sz="1200" b="1">
            <a:latin typeface="Roboto" panose="02000000000000000000" pitchFamily="2" charset="0"/>
            <a:ea typeface="Roboto" panose="02000000000000000000" pitchFamily="2" charset="0"/>
            <a:cs typeface="Roboto" panose="02000000000000000000" pitchFamily="2" charset="0"/>
          </a:endParaRPr>
        </a:p>
        <a:p>
          <a:r>
            <a:rPr lang="en-US" sz="1200" b="0">
              <a:latin typeface="Roboto" panose="02000000000000000000" pitchFamily="2" charset="0"/>
              <a:ea typeface="Roboto" panose="02000000000000000000" pitchFamily="2" charset="0"/>
              <a:cs typeface="Roboto" panose="02000000000000000000" pitchFamily="2" charset="0"/>
            </a:rPr>
            <a:t>1.</a:t>
          </a:r>
          <a:r>
            <a:rPr lang="en-US" sz="1200" b="0" baseline="0">
              <a:latin typeface="Roboto" panose="02000000000000000000" pitchFamily="2" charset="0"/>
              <a:ea typeface="Roboto" panose="02000000000000000000" pitchFamily="2" charset="0"/>
              <a:cs typeface="Roboto" panose="02000000000000000000" pitchFamily="2" charset="0"/>
            </a:rPr>
            <a:t> Budget worksheets are for pre-award (application) AND post-award (after a subaward is executed). Expense worksheets are use ONLY post-award.</a:t>
          </a:r>
        </a:p>
        <a:p>
          <a:r>
            <a:rPr lang="en-US" sz="1200" b="0" baseline="0">
              <a:latin typeface="Roboto" panose="02000000000000000000" pitchFamily="2" charset="0"/>
              <a:ea typeface="Roboto" panose="02000000000000000000" pitchFamily="2" charset="0"/>
              <a:cs typeface="Roboto" panose="02000000000000000000" pitchFamily="2" charset="0"/>
            </a:rPr>
            <a:t>2. Money cells are set to "accounting" number format. Simply enter a numeric value then &lt;enter&gt; to return a $ symbol that aligns values by decimal.</a:t>
          </a:r>
        </a:p>
        <a:p>
          <a:r>
            <a:rPr lang="en-US" sz="1200" b="0" baseline="0">
              <a:latin typeface="Roboto" panose="02000000000000000000" pitchFamily="2" charset="0"/>
              <a:ea typeface="Roboto" panose="02000000000000000000" pitchFamily="2" charset="0"/>
              <a:cs typeface="Roboto" panose="02000000000000000000" pitchFamily="2" charset="0"/>
            </a:rPr>
            <a:t>3. Do not enter text into a money cell, as this will create a #VALUE! error in dependent cells. If you encounter this error, review your entries for non-numeric entries.</a:t>
          </a:r>
        </a:p>
        <a:p>
          <a:endParaRPr lang="en-US" sz="1200" b="0" baseline="0">
            <a:latin typeface="Roboto" panose="02000000000000000000" pitchFamily="2" charset="0"/>
            <a:ea typeface="Roboto" panose="02000000000000000000" pitchFamily="2" charset="0"/>
            <a:cs typeface="Roboto" panose="02000000000000000000" pitchFamily="2" charset="0"/>
          </a:endParaRPr>
        </a:p>
        <a:p>
          <a:r>
            <a:rPr lang="en-US" sz="1200" b="1" baseline="0">
              <a:latin typeface="Roboto" panose="02000000000000000000" pitchFamily="2" charset="0"/>
              <a:ea typeface="Roboto" panose="02000000000000000000" pitchFamily="2" charset="0"/>
              <a:cs typeface="Roboto" panose="02000000000000000000" pitchFamily="2" charset="0"/>
            </a:rPr>
            <a:t>HELPFUL TIPS for Worksheets 12 &amp; 13</a:t>
          </a:r>
        </a:p>
        <a:p>
          <a:endParaRPr lang="en-US" sz="1200" b="1" baseline="0">
            <a:latin typeface="Roboto" panose="02000000000000000000" pitchFamily="2" charset="0"/>
            <a:ea typeface="Roboto" panose="02000000000000000000" pitchFamily="2" charset="0"/>
            <a:cs typeface="Roboto" panose="02000000000000000000" pitchFamily="2" charset="0"/>
          </a:endParaRPr>
        </a:p>
        <a:p>
          <a:r>
            <a:rPr lang="en-US" sz="1200" b="0" baseline="0">
              <a:latin typeface="Roboto" panose="02000000000000000000" pitchFamily="2" charset="0"/>
              <a:ea typeface="Roboto" panose="02000000000000000000" pitchFamily="2" charset="0"/>
              <a:cs typeface="Roboto" panose="02000000000000000000" pitchFamily="2" charset="0"/>
            </a:rPr>
            <a:t>1. These are designed as tools and are not required if not applicable to the budget. Note, both of these tools link to Worksheet 2 - Budget JUSTIFY and populate personnel and IDC figures.</a:t>
          </a:r>
        </a:p>
        <a:p>
          <a:endParaRPr lang="en-US" sz="1200" b="0">
            <a:latin typeface="Roboto" panose="02000000000000000000" pitchFamily="2" charset="0"/>
            <a:ea typeface="Roboto" panose="02000000000000000000" pitchFamily="2" charset="0"/>
            <a:cs typeface="Roboto" panose="02000000000000000000" pitchFamily="2" charset="0"/>
          </a:endParaRPr>
        </a:p>
        <a:p>
          <a:r>
            <a:rPr lang="en-US" sz="1200" b="0">
              <a:latin typeface="Roboto" panose="02000000000000000000" pitchFamily="2" charset="0"/>
              <a:ea typeface="Roboto" panose="02000000000000000000" pitchFamily="2" charset="0"/>
              <a:cs typeface="Roboto" panose="02000000000000000000" pitchFamily="2" charset="0"/>
            </a:rPr>
            <a:t>SAMPLE</a:t>
          </a:r>
          <a:r>
            <a:rPr lang="en-US" sz="1200" b="0" baseline="0">
              <a:latin typeface="Roboto" panose="02000000000000000000" pitchFamily="2" charset="0"/>
              <a:ea typeface="Roboto" panose="02000000000000000000" pitchFamily="2" charset="0"/>
              <a:cs typeface="Roboto" panose="02000000000000000000" pitchFamily="2" charset="0"/>
            </a:rPr>
            <a:t> snips are included on Worksheets 12-15 to provide a visual guide on how to use these tools.</a:t>
          </a:r>
          <a:endParaRPr lang="en-US" sz="1200" b="0">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editAs="oneCell">
    <xdr:from>
      <xdr:col>0</xdr:col>
      <xdr:colOff>304800</xdr:colOff>
      <xdr:row>10</xdr:row>
      <xdr:rowOff>66675</xdr:rowOff>
    </xdr:from>
    <xdr:to>
      <xdr:col>12</xdr:col>
      <xdr:colOff>286796</xdr:colOff>
      <xdr:row>30</xdr:row>
      <xdr:rowOff>152864</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304800" y="1714500"/>
          <a:ext cx="7497221" cy="3324689"/>
        </a:xfrm>
        <a:prstGeom prst="rect">
          <a:avLst/>
        </a:prstGeom>
      </xdr:spPr>
    </xdr:pic>
    <xdr:clientData/>
  </xdr:twoCellAnchor>
  <xdr:twoCellAnchor>
    <xdr:from>
      <xdr:col>12</xdr:col>
      <xdr:colOff>371475</xdr:colOff>
      <xdr:row>0</xdr:row>
      <xdr:rowOff>85725</xdr:rowOff>
    </xdr:from>
    <xdr:to>
      <xdr:col>22</xdr:col>
      <xdr:colOff>228600</xdr:colOff>
      <xdr:row>56</xdr:row>
      <xdr:rowOff>57150</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7886700" y="85725"/>
          <a:ext cx="5953125" cy="913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accent1"/>
              </a:solidFill>
              <a:latin typeface="Roboto" panose="02000000000000000000" pitchFamily="2" charset="0"/>
              <a:ea typeface="Roboto" panose="02000000000000000000" pitchFamily="2" charset="0"/>
              <a:cs typeface="Roboto" panose="02000000000000000000" pitchFamily="2" charset="0"/>
            </a:rPr>
            <a:t>Budget Worksheet</a:t>
          </a:r>
        </a:p>
        <a:p>
          <a:r>
            <a:rPr lang="en-US" sz="1200" i="1">
              <a:latin typeface="Roboto" panose="02000000000000000000" pitchFamily="2" charset="0"/>
              <a:ea typeface="Roboto" panose="02000000000000000000" pitchFamily="2" charset="0"/>
              <a:cs typeface="Roboto" panose="02000000000000000000" pitchFamily="2" charset="0"/>
            </a:rPr>
            <a:t>pre-award application + post-award budget revisions</a:t>
          </a:r>
        </a:p>
        <a:p>
          <a:endParaRPr lang="en-US" sz="1200" i="1">
            <a:latin typeface="Roboto" panose="02000000000000000000" pitchFamily="2" charset="0"/>
            <a:ea typeface="Roboto" panose="02000000000000000000" pitchFamily="2" charset="0"/>
            <a:cs typeface="Roboto" panose="02000000000000000000" pitchFamily="2" charset="0"/>
          </a:endParaRPr>
        </a:p>
        <a:p>
          <a:r>
            <a:rPr lang="en-US" sz="1200" b="1" i="0">
              <a:latin typeface="Roboto" panose="02000000000000000000" pitchFamily="2" charset="0"/>
              <a:ea typeface="Roboto" panose="02000000000000000000" pitchFamily="2" charset="0"/>
              <a:cs typeface="Roboto" panose="02000000000000000000" pitchFamily="2" charset="0"/>
            </a:rPr>
            <a:t>Pre-award: </a:t>
          </a:r>
          <a:r>
            <a:rPr lang="en-US" sz="1200" b="0" i="0">
              <a:latin typeface="Roboto" panose="02000000000000000000" pitchFamily="2" charset="0"/>
              <a:ea typeface="Roboto" panose="02000000000000000000" pitchFamily="2" charset="0"/>
              <a:cs typeface="Roboto" panose="02000000000000000000" pitchFamily="2" charset="0"/>
            </a:rPr>
            <a:t>Enter the name of the DHHS subaward application and applicant organization name in</a:t>
          </a:r>
          <a:r>
            <a:rPr lang="en-US" sz="1200" b="0" i="0" baseline="0">
              <a:latin typeface="Roboto" panose="02000000000000000000" pitchFamily="2" charset="0"/>
              <a:ea typeface="Roboto" panose="02000000000000000000" pitchFamily="2" charset="0"/>
              <a:cs typeface="Roboto" panose="02000000000000000000" pitchFamily="2" charset="0"/>
            </a:rPr>
            <a:t> cells A3 and A4 on</a:t>
          </a:r>
          <a:r>
            <a:rPr lang="en-US" sz="1200" b="0" i="0">
              <a:latin typeface="Roboto" panose="02000000000000000000" pitchFamily="2" charset="0"/>
              <a:ea typeface="Roboto" panose="02000000000000000000" pitchFamily="2" charset="0"/>
              <a:cs typeface="Roboto" panose="02000000000000000000" pitchFamily="2" charset="0"/>
            </a:rPr>
            <a:t> tab </a:t>
          </a:r>
          <a:r>
            <a:rPr lang="en-US" sz="1200" b="0" i="1">
              <a:latin typeface="Roboto" panose="02000000000000000000" pitchFamily="2" charset="0"/>
              <a:ea typeface="Roboto" panose="02000000000000000000" pitchFamily="2" charset="0"/>
              <a:cs typeface="Roboto" panose="02000000000000000000" pitchFamily="2" charset="0"/>
            </a:rPr>
            <a:t>2 - Budget Justify</a:t>
          </a:r>
          <a:r>
            <a:rPr lang="en-US" sz="1200" b="0" i="0">
              <a:latin typeface="Roboto" panose="02000000000000000000" pitchFamily="2" charset="0"/>
              <a:ea typeface="Roboto" panose="02000000000000000000" pitchFamily="2" charset="0"/>
              <a:cs typeface="Roboto" panose="02000000000000000000" pitchFamily="2" charset="0"/>
            </a:rPr>
            <a:t>. These entries populate corresponding fields on all </a:t>
          </a:r>
          <a:r>
            <a:rPr lang="en-US" sz="1200" b="0" i="0" baseline="0">
              <a:latin typeface="Roboto" panose="02000000000000000000" pitchFamily="2" charset="0"/>
              <a:ea typeface="Roboto" panose="02000000000000000000" pitchFamily="2" charset="0"/>
              <a:cs typeface="Roboto" panose="02000000000000000000" pitchFamily="2" charset="0"/>
            </a:rPr>
            <a:t>budget and expense reporting tabs, so please enter a clear description in both fields.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On this same tab, enter total budget target in cell C125 before completing the budget justification. Information can be entered in pale yellow cells. Other cells are locked to prevent formatting and formula errors.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Personnel Calculator (tab 12) should be used when calculating staff expenses, as it will automatically populate the first five positions to the budget justification. The tool also allows you to communicate your logic for arriving at personnel wage and benefit totals included in the budget justification. Use the space in column A of the budget justification to provide narrative explanation.</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Use the Indirect Calculator (tab 13) when requesting the reimbursement of an approved indirect cost rate (IDC) agreement or for the payment of costs pursuant to an approved cost allocation plan (CAP). Active, approved IDC or CAP agreements must be submitted to DHHS for any subrecipient requesting reimbursement other than the federal de minimis.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Tab 16 </a:t>
          </a:r>
          <a:r>
            <a:rPr lang="en-US" sz="1200" b="0" i="1" baseline="0">
              <a:latin typeface="Roboto" panose="02000000000000000000" pitchFamily="2" charset="0"/>
              <a:ea typeface="Roboto" panose="02000000000000000000" pitchFamily="2" charset="0"/>
              <a:cs typeface="Roboto" panose="02000000000000000000" pitchFamily="2" charset="0"/>
            </a:rPr>
            <a:t>Supplemental Support</a:t>
          </a:r>
          <a:r>
            <a:rPr lang="en-US" sz="1200" b="0" i="0" baseline="0">
              <a:latin typeface="Roboto" panose="02000000000000000000" pitchFamily="2" charset="0"/>
              <a:ea typeface="Roboto" panose="02000000000000000000" pitchFamily="2" charset="0"/>
              <a:cs typeface="Roboto" panose="02000000000000000000" pitchFamily="2" charset="0"/>
            </a:rPr>
            <a:t> is available as an open tab for additional budget information, such as snipped estimates for travel or equipment costs. Use as needed or as directed by your DHHS program contact.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Post-award: </a:t>
          </a:r>
          <a:r>
            <a:rPr lang="en-US" sz="1200" b="0" i="0" baseline="0">
              <a:latin typeface="Roboto" panose="02000000000000000000" pitchFamily="2" charset="0"/>
              <a:ea typeface="Roboto" panose="02000000000000000000" pitchFamily="2" charset="0"/>
              <a:cs typeface="Roboto" panose="02000000000000000000" pitchFamily="2" charset="0"/>
            </a:rPr>
            <a:t>Budget revisions can be made on tab 3 </a:t>
          </a:r>
          <a:r>
            <a:rPr lang="en-US" sz="1200" b="0" i="1" baseline="0">
              <a:latin typeface="Roboto" panose="02000000000000000000" pitchFamily="2" charset="0"/>
              <a:ea typeface="Roboto" panose="02000000000000000000" pitchFamily="2" charset="0"/>
              <a:cs typeface="Roboto" panose="02000000000000000000" pitchFamily="2" charset="0"/>
            </a:rPr>
            <a:t>Budget - REVISE</a:t>
          </a:r>
          <a:r>
            <a:rPr lang="en-US" sz="1200" b="0" i="0" baseline="0">
              <a:latin typeface="Roboto" panose="02000000000000000000" pitchFamily="2" charset="0"/>
              <a:ea typeface="Roboto" panose="02000000000000000000" pitchFamily="2" charset="0"/>
              <a:cs typeface="Roboto" panose="02000000000000000000" pitchFamily="2" charset="0"/>
            </a:rPr>
            <a:t>. These can be submitted in any quarter and will populate beginning with that quarter's corresponding expense reporting tab. Please note: you must include the entire budgeted amount in that quarter's revision, not only the line items you're seeking to revise. </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A budget can be revised </a:t>
          </a:r>
          <a:r>
            <a:rPr lang="en-US" sz="1200" b="1" i="1" baseline="0">
              <a:latin typeface="Roboto" panose="02000000000000000000" pitchFamily="2" charset="0"/>
              <a:ea typeface="Roboto" panose="02000000000000000000" pitchFamily="2" charset="0"/>
              <a:cs typeface="Roboto" panose="02000000000000000000" pitchFamily="2" charset="0"/>
            </a:rPr>
            <a:t>without prior DHHS approval </a:t>
          </a:r>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u="sng" baseline="0">
              <a:latin typeface="Roboto" panose="02000000000000000000" pitchFamily="2" charset="0"/>
              <a:ea typeface="Roboto" panose="02000000000000000000" pitchFamily="2" charset="0"/>
              <a:cs typeface="Roboto" panose="02000000000000000000" pitchFamily="2" charset="0"/>
            </a:rPr>
            <a:t>ALL</a:t>
          </a:r>
          <a:r>
            <a:rPr lang="en-US" sz="1200" b="0" i="0" baseline="0">
              <a:latin typeface="Roboto" panose="02000000000000000000" pitchFamily="2" charset="0"/>
              <a:ea typeface="Roboto" panose="02000000000000000000" pitchFamily="2" charset="0"/>
              <a:cs typeface="Roboto" panose="02000000000000000000" pitchFamily="2" charset="0"/>
            </a:rPr>
            <a:t> of the following are met:</a:t>
          </a:r>
        </a:p>
        <a:p>
          <a:r>
            <a:rPr lang="en-US" sz="1200" b="0" i="0" baseline="0">
              <a:latin typeface="Roboto" panose="02000000000000000000" pitchFamily="2" charset="0"/>
              <a:ea typeface="Roboto" panose="02000000000000000000" pitchFamily="2" charset="0"/>
              <a:cs typeface="Roboto" panose="02000000000000000000" pitchFamily="2" charset="0"/>
            </a:rPr>
            <a:t>1. Revision reassigns funds between approved line items and the cumulative transfer (from original, approved budget) does not exceed the transfer limit percentage included in your subaward terms and conditions; AND</a:t>
          </a:r>
        </a:p>
        <a:p>
          <a:r>
            <a:rPr lang="en-US" sz="1200" b="0" i="0" baseline="0">
              <a:latin typeface="Roboto" panose="02000000000000000000" pitchFamily="2" charset="0"/>
              <a:ea typeface="Roboto" panose="02000000000000000000" pitchFamily="2" charset="0"/>
              <a:cs typeface="Roboto" panose="02000000000000000000" pitchFamily="2" charset="0"/>
            </a:rPr>
            <a:t>2. Revision does not add or eliminate a line item; AND</a:t>
          </a:r>
        </a:p>
        <a:p>
          <a:r>
            <a:rPr lang="en-US" sz="1200" b="0" i="0" baseline="0">
              <a:latin typeface="Roboto" panose="02000000000000000000" pitchFamily="2" charset="0"/>
              <a:ea typeface="Roboto" panose="02000000000000000000" pitchFamily="2" charset="0"/>
              <a:cs typeface="Roboto" panose="02000000000000000000" pitchFamily="2" charset="0"/>
            </a:rPr>
            <a:t>3. Revision does not change goals or objectives of the project; AND</a:t>
          </a:r>
        </a:p>
        <a:p>
          <a:r>
            <a:rPr lang="en-US" sz="1200" b="0" i="0" baseline="0">
              <a:latin typeface="Roboto" panose="02000000000000000000" pitchFamily="2" charset="0"/>
              <a:ea typeface="Roboto" panose="02000000000000000000" pitchFamily="2" charset="0"/>
              <a:cs typeface="Roboto" panose="02000000000000000000" pitchFamily="2" charset="0"/>
            </a:rPr>
            <a:t>4. Revision does not include equipment purchase or capital assets (see 2 CFR 200.1 for definitions).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1" baseline="0">
              <a:latin typeface="Roboto" panose="02000000000000000000" pitchFamily="2" charset="0"/>
              <a:ea typeface="Roboto" panose="02000000000000000000" pitchFamily="2" charset="0"/>
              <a:cs typeface="Roboto" panose="02000000000000000000" pitchFamily="2" charset="0"/>
            </a:rPr>
            <a:t>Prior approval is required</a:t>
          </a:r>
          <a:r>
            <a:rPr lang="en-US" sz="1200" b="0" i="0" baseline="0">
              <a:latin typeface="Roboto" panose="02000000000000000000" pitchFamily="2" charset="0"/>
              <a:ea typeface="Roboto" panose="02000000000000000000" pitchFamily="2" charset="0"/>
              <a:cs typeface="Roboto" panose="02000000000000000000" pitchFamily="2" charset="0"/>
            </a:rPr>
            <a:t> for budget revisions including any of the following:</a:t>
          </a:r>
        </a:p>
        <a:p>
          <a:r>
            <a:rPr lang="en-US" sz="1200" b="0" i="0" baseline="0">
              <a:latin typeface="Roboto" panose="02000000000000000000" pitchFamily="2" charset="0"/>
              <a:ea typeface="Roboto" panose="02000000000000000000" pitchFamily="2" charset="0"/>
              <a:cs typeface="Roboto" panose="02000000000000000000" pitchFamily="2" charset="0"/>
            </a:rPr>
            <a:t>1. Expense exceeds the approved line-item, and the revision would exceed the transfer percentage included in your subaward terms and conditions;</a:t>
          </a:r>
        </a:p>
        <a:p>
          <a:r>
            <a:rPr lang="en-US" sz="1200" b="0" i="0" baseline="0">
              <a:latin typeface="Roboto" panose="02000000000000000000" pitchFamily="2" charset="0"/>
              <a:ea typeface="Roboto" panose="02000000000000000000" pitchFamily="2" charset="0"/>
              <a:cs typeface="Roboto" panose="02000000000000000000" pitchFamily="2" charset="0"/>
            </a:rPr>
            <a:t>2. The addition of a new-line item;</a:t>
          </a:r>
        </a:p>
        <a:p>
          <a:r>
            <a:rPr lang="en-US" sz="1200" b="0" i="0" baseline="0">
              <a:latin typeface="Roboto" panose="02000000000000000000" pitchFamily="2" charset="0"/>
              <a:ea typeface="Roboto" panose="02000000000000000000" pitchFamily="2" charset="0"/>
              <a:cs typeface="Roboto" panose="02000000000000000000" pitchFamily="2" charset="0"/>
            </a:rPr>
            <a:t>3. Expense not justified by adopted work plan; or</a:t>
          </a:r>
        </a:p>
        <a:p>
          <a:r>
            <a:rPr lang="en-US" sz="1200" b="0" i="0" baseline="0">
              <a:latin typeface="Roboto" panose="02000000000000000000" pitchFamily="2" charset="0"/>
              <a:ea typeface="Roboto" panose="02000000000000000000" pitchFamily="2" charset="0"/>
              <a:cs typeface="Roboto" panose="02000000000000000000" pitchFamily="2" charset="0"/>
            </a:rPr>
            <a:t>4. Expense pertaining to equipment or capital assets not approved in original budget.</a:t>
          </a:r>
          <a:endParaRPr lang="en-US" sz="1200" b="1" i="1">
            <a:latin typeface="Roboto" panose="02000000000000000000" pitchFamily="2" charset="0"/>
            <a:ea typeface="Roboto" panose="02000000000000000000" pitchFamily="2" charset="0"/>
            <a:cs typeface="Roboto" panose="02000000000000000000" pitchFamily="2" charset="0"/>
          </a:endParaRPr>
        </a:p>
      </xdr:txBody>
    </xdr:sp>
    <xdr:clientData/>
  </xdr:twoCellAnchor>
  <xdr:twoCellAnchor>
    <xdr:from>
      <xdr:col>22</xdr:col>
      <xdr:colOff>314325</xdr:colOff>
      <xdr:row>0</xdr:row>
      <xdr:rowOff>85725</xdr:rowOff>
    </xdr:from>
    <xdr:to>
      <xdr:col>32</xdr:col>
      <xdr:colOff>409575</xdr:colOff>
      <xdr:row>56</xdr:row>
      <xdr:rowOff>57150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13925550" y="85725"/>
          <a:ext cx="6191250" cy="9134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rgbClr val="00B050"/>
              </a:solidFill>
              <a:latin typeface="Roboto" panose="02000000000000000000" pitchFamily="2" charset="0"/>
              <a:ea typeface="Roboto" panose="02000000000000000000" pitchFamily="2" charset="0"/>
              <a:cs typeface="Roboto" panose="02000000000000000000" pitchFamily="2" charset="0"/>
            </a:rPr>
            <a:t>Expense Report Worksheets</a:t>
          </a:r>
        </a:p>
        <a:p>
          <a:r>
            <a:rPr lang="en-US" sz="1200" i="1">
              <a:latin typeface="Roboto" panose="02000000000000000000" pitchFamily="2" charset="0"/>
              <a:ea typeface="Roboto" panose="02000000000000000000" pitchFamily="2" charset="0"/>
              <a:cs typeface="Roboto" panose="02000000000000000000" pitchFamily="2" charset="0"/>
            </a:rPr>
            <a:t>post-award</a:t>
          </a:r>
          <a:r>
            <a:rPr lang="en-US" sz="1200" i="1" baseline="0">
              <a:latin typeface="Roboto" panose="02000000000000000000" pitchFamily="2" charset="0"/>
              <a:ea typeface="Roboto" panose="02000000000000000000" pitchFamily="2" charset="0"/>
              <a:cs typeface="Roboto" panose="02000000000000000000" pitchFamily="2" charset="0"/>
            </a:rPr>
            <a:t> reports (tabs 4-11)</a:t>
          </a:r>
        </a:p>
        <a:p>
          <a:endParaRPr lang="en-US" sz="1200" i="1"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Enter </a:t>
          </a:r>
          <a:r>
            <a:rPr lang="en-US" sz="1200" b="0" i="0" baseline="0">
              <a:latin typeface="Roboto" panose="02000000000000000000" pitchFamily="2" charset="0"/>
              <a:ea typeface="Roboto" panose="02000000000000000000" pitchFamily="2" charset="0"/>
              <a:cs typeface="Roboto" panose="02000000000000000000" pitchFamily="2" charset="0"/>
            </a:rPr>
            <a:t>Subaward number ______ - Y3, the subrecipient's federal Unique Entity Identification (UEI) number, and billing address on tab 4 </a:t>
          </a:r>
          <a:r>
            <a:rPr lang="en-US" sz="1200" b="0" i="1" baseline="0">
              <a:latin typeface="Roboto" panose="02000000000000000000" pitchFamily="2" charset="0"/>
              <a:ea typeface="Roboto" panose="02000000000000000000" pitchFamily="2" charset="0"/>
              <a:cs typeface="Roboto" panose="02000000000000000000" pitchFamily="2" charset="0"/>
            </a:rPr>
            <a:t>Expense 1st Period</a:t>
          </a:r>
          <a:r>
            <a:rPr lang="en-US" sz="1200" b="0" i="0" baseline="0">
              <a:latin typeface="Roboto" panose="02000000000000000000" pitchFamily="2" charset="0"/>
              <a:ea typeface="Roboto" panose="02000000000000000000" pitchFamily="2" charset="0"/>
              <a:cs typeface="Roboto" panose="02000000000000000000" pitchFamily="2" charset="0"/>
            </a:rPr>
            <a:t>. This information should match the subrecipient information provided on the DHHS subaward funding attachment </a:t>
          </a:r>
          <a:r>
            <a:rPr lang="en-US" sz="1200" b="0" i="1" baseline="0">
              <a:latin typeface="Roboto" panose="02000000000000000000" pitchFamily="2" charset="0"/>
              <a:ea typeface="Roboto" panose="02000000000000000000" pitchFamily="2" charset="0"/>
              <a:cs typeface="Roboto" panose="02000000000000000000" pitchFamily="2" charset="0"/>
            </a:rPr>
            <a:t>Subrecipient Details</a:t>
          </a:r>
          <a:r>
            <a:rPr lang="en-US" sz="1200" b="0" i="0" baseline="0">
              <a:latin typeface="Roboto" panose="02000000000000000000" pitchFamily="2" charset="0"/>
              <a:ea typeface="Roboto" panose="02000000000000000000" pitchFamily="2" charset="0"/>
              <a:cs typeface="Roboto" panose="02000000000000000000" pitchFamily="2" charset="0"/>
            </a:rPr>
            <a:t> section. This information will automatically populate on future expense reports based on the data entered on tab 4.</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Expense reporting: </a:t>
          </a:r>
          <a:r>
            <a:rPr lang="en-US" sz="1200" b="0" i="0" baseline="0">
              <a:latin typeface="Roboto" panose="02000000000000000000" pitchFamily="2" charset="0"/>
              <a:ea typeface="Roboto" panose="02000000000000000000" pitchFamily="2" charset="0"/>
              <a:cs typeface="Roboto" panose="02000000000000000000" pitchFamily="2" charset="0"/>
            </a:rPr>
            <a:t>As with the budget tabs, information may only be entered in the pale yellow cells. Enter the values corresponding to the period's expenses in this column. If no expenses were incurred for a given line item in the period, either enter a zero or leave the cell empty. Expenses shall correspond to the appropriate line items in the approved budget. Unanticipated expenses or expenses relating to a budget revision should be noted in the large pale yellow explanation box at the bottom of the report page.</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Budget Line Items </a:t>
          </a:r>
          <a:r>
            <a:rPr lang="en-US" sz="1200" b="1" i="0" u="none" baseline="0">
              <a:latin typeface="Roboto" panose="02000000000000000000" pitchFamily="2" charset="0"/>
              <a:ea typeface="Roboto" panose="02000000000000000000" pitchFamily="2" charset="0"/>
              <a:cs typeface="Roboto" panose="02000000000000000000" pitchFamily="2" charset="0"/>
            </a:rPr>
            <a:t>and </a:t>
          </a:r>
          <a:r>
            <a:rPr lang="en-US" sz="1200" b="1" i="1" u="none" baseline="0">
              <a:latin typeface="Roboto" panose="02000000000000000000" pitchFamily="2" charset="0"/>
              <a:ea typeface="Roboto" panose="02000000000000000000" pitchFamily="2" charset="0"/>
              <a:cs typeface="Roboto" panose="02000000000000000000" pitchFamily="2" charset="0"/>
            </a:rPr>
            <a:t>budget</a:t>
          </a:r>
          <a:r>
            <a:rPr lang="en-US" sz="1200" b="1" i="0" u="none" baseline="0">
              <a:latin typeface="Roboto" panose="02000000000000000000" pitchFamily="2" charset="0"/>
              <a:ea typeface="Roboto" panose="02000000000000000000" pitchFamily="2" charset="0"/>
              <a:cs typeface="Roboto" panose="02000000000000000000" pitchFamily="2" charset="0"/>
            </a:rPr>
            <a:t> </a:t>
          </a:r>
          <a:r>
            <a:rPr lang="en-US" sz="1200" b="0" i="0" baseline="0">
              <a:latin typeface="Roboto" panose="02000000000000000000" pitchFamily="2" charset="0"/>
              <a:ea typeface="Roboto" panose="02000000000000000000" pitchFamily="2" charset="0"/>
              <a:cs typeface="Roboto" panose="02000000000000000000" pitchFamily="2" charset="0"/>
            </a:rPr>
            <a:t>columns pull from the </a:t>
          </a:r>
          <a:r>
            <a:rPr lang="en-US" sz="1200" b="0" i="1" baseline="0">
              <a:latin typeface="Roboto" panose="02000000000000000000" pitchFamily="2" charset="0"/>
              <a:ea typeface="Roboto" panose="02000000000000000000" pitchFamily="2" charset="0"/>
              <a:cs typeface="Roboto" panose="02000000000000000000" pitchFamily="2" charset="0"/>
            </a:rPr>
            <a:t>Budget JUSTIFY</a:t>
          </a:r>
          <a:r>
            <a:rPr lang="en-US" sz="1200" b="0" i="0" baseline="0">
              <a:latin typeface="Roboto" panose="02000000000000000000" pitchFamily="2" charset="0"/>
              <a:ea typeface="Roboto" panose="02000000000000000000" pitchFamily="2" charset="0"/>
              <a:cs typeface="Roboto" panose="02000000000000000000" pitchFamily="2" charset="0"/>
            </a:rPr>
            <a:t> or Budget </a:t>
          </a:r>
          <a:r>
            <a:rPr lang="en-US" sz="1200" b="0" i="1" baseline="0">
              <a:latin typeface="Roboto" panose="02000000000000000000" pitchFamily="2" charset="0"/>
              <a:ea typeface="Roboto" panose="02000000000000000000" pitchFamily="2" charset="0"/>
              <a:cs typeface="Roboto" panose="02000000000000000000" pitchFamily="2" charset="0"/>
            </a:rPr>
            <a:t>REVISE</a:t>
          </a:r>
          <a:r>
            <a:rPr lang="en-US" sz="1200" b="0" i="0" baseline="0">
              <a:latin typeface="Roboto" panose="02000000000000000000" pitchFamily="2" charset="0"/>
              <a:ea typeface="Roboto" panose="02000000000000000000" pitchFamily="2" charset="0"/>
              <a:cs typeface="Roboto" panose="02000000000000000000" pitchFamily="2" charset="0"/>
            </a:rPr>
            <a:t> tab.</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cumulative </a:t>
          </a:r>
          <a:r>
            <a:rPr lang="en-US" sz="1200" b="0" i="0" baseline="0">
              <a:latin typeface="Roboto" panose="02000000000000000000" pitchFamily="2" charset="0"/>
              <a:ea typeface="Roboto" panose="02000000000000000000" pitchFamily="2" charset="0"/>
              <a:cs typeface="Roboto" panose="02000000000000000000" pitchFamily="2" charset="0"/>
            </a:rPr>
            <a:t>column reflects the total expense reported through the current reporting period by line item.</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 expended </a:t>
          </a:r>
          <a:r>
            <a:rPr lang="en-US" sz="1200" b="0" i="0" baseline="0">
              <a:latin typeface="Roboto" panose="02000000000000000000" pitchFamily="2" charset="0"/>
              <a:ea typeface="Roboto" panose="02000000000000000000" pitchFamily="2" charset="0"/>
              <a:cs typeface="Roboto" panose="02000000000000000000" pitchFamily="2" charset="0"/>
            </a:rPr>
            <a:t>column assists the subrecipient and DHHS program contact in monitoring the subaward budget-to-expense by line-item and for the subaward total. Expenses exceeding line item budgets are automatically flagged by a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The </a:t>
          </a:r>
          <a:r>
            <a:rPr lang="en-US" sz="1200" b="1" i="1" baseline="0">
              <a:latin typeface="Roboto" panose="02000000000000000000" pitchFamily="2" charset="0"/>
              <a:ea typeface="Roboto" panose="02000000000000000000" pitchFamily="2" charset="0"/>
              <a:cs typeface="Roboto" panose="02000000000000000000" pitchFamily="2" charset="0"/>
            </a:rPr>
            <a:t>available balance </a:t>
          </a:r>
          <a:r>
            <a:rPr lang="en-US" sz="1200" b="0" i="0" baseline="0">
              <a:latin typeface="Roboto" panose="02000000000000000000" pitchFamily="2" charset="0"/>
              <a:ea typeface="Roboto" panose="02000000000000000000" pitchFamily="2" charset="0"/>
              <a:cs typeface="Roboto" panose="02000000000000000000" pitchFamily="2" charset="0"/>
            </a:rPr>
            <a:t>column displays the budget remaining for the line item after subtracting the </a:t>
          </a:r>
          <a:r>
            <a:rPr lang="en-US" sz="1200" b="1" i="1" baseline="0">
              <a:latin typeface="Roboto" panose="02000000000000000000" pitchFamily="2" charset="0"/>
              <a:ea typeface="Roboto" panose="02000000000000000000" pitchFamily="2" charset="0"/>
              <a:cs typeface="Roboto" panose="02000000000000000000" pitchFamily="2" charset="0"/>
            </a:rPr>
            <a:t>cumulative </a:t>
          </a:r>
          <a:r>
            <a:rPr lang="en-US" sz="1200" b="0" i="0" baseline="0">
              <a:latin typeface="Roboto" panose="02000000000000000000" pitchFamily="2" charset="0"/>
              <a:ea typeface="Roboto" panose="02000000000000000000" pitchFamily="2" charset="0"/>
              <a:cs typeface="Roboto" panose="02000000000000000000" pitchFamily="2" charset="0"/>
            </a:rPr>
            <a:t>expense for that line item.</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 displays for a line item, this means the cumulative total exceeds the budgeted amount. This will require a budget revision. Refer to budget revision instructions at left to determine whether this requires prior approval by your DHHS program contact.</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0" i="0" baseline="0">
              <a:latin typeface="Roboto" panose="02000000000000000000" pitchFamily="2" charset="0"/>
              <a:ea typeface="Roboto" panose="02000000000000000000" pitchFamily="2" charset="0"/>
              <a:cs typeface="Roboto" panose="02000000000000000000" pitchFamily="2" charset="0"/>
            </a:rPr>
            <a:t>If </a:t>
          </a:r>
          <a:r>
            <a:rPr lang="en-US" sz="1200" b="1" i="0" baseline="0">
              <a:solidFill>
                <a:srgbClr val="FF0000"/>
              </a:solidFill>
              <a:latin typeface="Roboto" panose="02000000000000000000" pitchFamily="2" charset="0"/>
              <a:ea typeface="Roboto" panose="02000000000000000000" pitchFamily="2" charset="0"/>
              <a:cs typeface="Roboto" panose="02000000000000000000" pitchFamily="2" charset="0"/>
            </a:rPr>
            <a:t>(!)</a:t>
          </a:r>
          <a:r>
            <a:rPr lang="en-US" sz="1200" b="0" i="0" baseline="0">
              <a:latin typeface="Roboto" panose="02000000000000000000" pitchFamily="2" charset="0"/>
              <a:ea typeface="Roboto" panose="02000000000000000000" pitchFamily="2" charset="0"/>
              <a:cs typeface="Roboto" panose="02000000000000000000" pitchFamily="2" charset="0"/>
            </a:rPr>
            <a:t>, </a:t>
          </a:r>
          <a:r>
            <a:rPr lang="en-US" sz="1200" b="1" i="1" baseline="0">
              <a:solidFill>
                <a:srgbClr val="FF0000"/>
              </a:solidFill>
              <a:latin typeface="Roboto" panose="02000000000000000000" pitchFamily="2" charset="0"/>
              <a:ea typeface="Roboto" panose="02000000000000000000" pitchFamily="2" charset="0"/>
              <a:cs typeface="Roboto" panose="02000000000000000000" pitchFamily="2" charset="0"/>
            </a:rPr>
            <a:t>OVER award</a:t>
          </a:r>
          <a:r>
            <a:rPr lang="en-US" sz="1200" b="0" i="1" baseline="0">
              <a:latin typeface="Roboto" panose="02000000000000000000" pitchFamily="2" charset="0"/>
              <a:ea typeface="Roboto" panose="02000000000000000000" pitchFamily="2" charset="0"/>
              <a:cs typeface="Roboto" panose="02000000000000000000" pitchFamily="2" charset="0"/>
            </a:rPr>
            <a:t>, or </a:t>
          </a:r>
          <a:r>
            <a:rPr lang="en-US" sz="1200" b="1" i="1" baseline="0">
              <a:solidFill>
                <a:srgbClr val="FF0000"/>
              </a:solidFill>
              <a:latin typeface="Roboto" panose="02000000000000000000" pitchFamily="2" charset="0"/>
              <a:ea typeface="Roboto" panose="02000000000000000000" pitchFamily="2" charset="0"/>
              <a:cs typeface="Roboto" panose="02000000000000000000" pitchFamily="2" charset="0"/>
            </a:rPr>
            <a:t>UNDER award </a:t>
          </a:r>
          <a:r>
            <a:rPr lang="en-US" sz="1200" b="0" i="0" baseline="0">
              <a:latin typeface="Roboto" panose="02000000000000000000" pitchFamily="2" charset="0"/>
              <a:ea typeface="Roboto" panose="02000000000000000000" pitchFamily="2" charset="0"/>
              <a:cs typeface="Roboto" panose="02000000000000000000" pitchFamily="2" charset="0"/>
            </a:rPr>
            <a:t>is listed for the budget column or budget category subtotal, please review the budget submission tab, as this indicates a mismatch between budget category total or a mismatch between the original budget total and the budget revision total for that period.</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u="sng" baseline="0">
              <a:latin typeface="Roboto" panose="02000000000000000000" pitchFamily="2" charset="0"/>
              <a:ea typeface="Roboto" panose="02000000000000000000" pitchFamily="2" charset="0"/>
              <a:cs typeface="Roboto" panose="02000000000000000000" pitchFamily="2" charset="0"/>
            </a:rPr>
            <a:t>To Ensure On-Time Payment:</a:t>
          </a:r>
        </a:p>
        <a:p>
          <a:r>
            <a:rPr lang="en-US" sz="1200" b="1" i="0" baseline="0">
              <a:latin typeface="Roboto" panose="02000000000000000000" pitchFamily="2" charset="0"/>
              <a:ea typeface="Roboto" panose="02000000000000000000" pitchFamily="2" charset="0"/>
              <a:cs typeface="Roboto" panose="02000000000000000000" pitchFamily="2" charset="0"/>
            </a:rPr>
            <a:t>Obtain</a:t>
          </a:r>
          <a:r>
            <a:rPr lang="en-US" sz="1200" b="0" i="0" baseline="0">
              <a:latin typeface="Roboto" panose="02000000000000000000" pitchFamily="2" charset="0"/>
              <a:ea typeface="Roboto" panose="02000000000000000000" pitchFamily="2" charset="0"/>
              <a:cs typeface="Roboto" panose="02000000000000000000" pitchFamily="2" charset="0"/>
            </a:rPr>
            <a:t> a signed (electronic or wet signature) PDF print of the period expense report with your invoice. This should include the names and titles of both the authorized subrecipient finance and program representatives.</a:t>
          </a:r>
        </a:p>
        <a:p>
          <a:endParaRPr lang="en-US" sz="1200" b="0" i="0" baseline="0">
            <a:latin typeface="Roboto" panose="02000000000000000000" pitchFamily="2" charset="0"/>
            <a:ea typeface="Roboto" panose="02000000000000000000" pitchFamily="2" charset="0"/>
            <a:cs typeface="Roboto" panose="02000000000000000000" pitchFamily="2" charset="0"/>
          </a:endParaRPr>
        </a:p>
        <a:p>
          <a:r>
            <a:rPr lang="en-US" sz="1200" b="1" i="0" baseline="0">
              <a:latin typeface="Roboto" panose="02000000000000000000" pitchFamily="2" charset="0"/>
              <a:ea typeface="Roboto" panose="02000000000000000000" pitchFamily="2" charset="0"/>
              <a:cs typeface="Roboto" panose="02000000000000000000" pitchFamily="2" charset="0"/>
            </a:rPr>
            <a:t>Email</a:t>
          </a:r>
          <a:r>
            <a:rPr lang="en-US" sz="1200" b="1" i="1" baseline="0">
              <a:latin typeface="Roboto" panose="02000000000000000000" pitchFamily="2" charset="0"/>
              <a:ea typeface="Roboto" panose="02000000000000000000" pitchFamily="2" charset="0"/>
              <a:cs typeface="Roboto" panose="02000000000000000000" pitchFamily="2" charset="0"/>
            </a:rPr>
            <a:t> </a:t>
          </a:r>
          <a:r>
            <a:rPr lang="en-US" sz="1200" b="0" i="0" baseline="0">
              <a:latin typeface="Roboto" panose="02000000000000000000" pitchFamily="2" charset="0"/>
              <a:ea typeface="Roboto" panose="02000000000000000000" pitchFamily="2" charset="0"/>
              <a:cs typeface="Roboto" panose="02000000000000000000" pitchFamily="2" charset="0"/>
            </a:rPr>
            <a:t>the signed PDF along with the updated Excel expense report along with that period's invoice and any required supporting documentation to your DHHS program contact or the centralized invoice routing email if one has been provided.</a:t>
          </a:r>
          <a:endParaRPr lang="en-US" sz="1200" b="1" i="0" baseline="0">
            <a:latin typeface="Roboto" panose="02000000000000000000" pitchFamily="2" charset="0"/>
            <a:ea typeface="Roboto" panose="02000000000000000000" pitchFamily="2" charset="0"/>
            <a:cs typeface="Roboto" panose="02000000000000000000" pitchFamily="2"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0</xdr:row>
      <xdr:rowOff>38099</xdr:rowOff>
    </xdr:from>
    <xdr:to>
      <xdr:col>2</xdr:col>
      <xdr:colOff>1171575</xdr:colOff>
      <xdr:row>2</xdr:row>
      <xdr:rowOff>180975</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915275" y="38099"/>
          <a:ext cx="5124450" cy="466726"/>
        </a:xfrm>
        <a:prstGeom prst="rect">
          <a:avLst/>
        </a:prstGeom>
        <a:solidFill>
          <a:srgbClr val="FEFEEA"/>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Cells</a:t>
          </a:r>
          <a:r>
            <a:rPr lang="en-US" sz="1100" baseline="0"/>
            <a:t> highlighted the pale yellow color of this text box </a:t>
          </a:r>
          <a:r>
            <a:rPr lang="en-US" sz="1100"/>
            <a:t>may be edited, as well as budget category</a:t>
          </a:r>
          <a:r>
            <a:rPr lang="en-US" sz="1100" baseline="0"/>
            <a:t> 800, which is available for items that do not fit into the pre-filled categories.</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230189</xdr:colOff>
      <xdr:row>43</xdr:row>
      <xdr:rowOff>333377</xdr:rowOff>
    </xdr:from>
    <xdr:to>
      <xdr:col>8</xdr:col>
      <xdr:colOff>758618</xdr:colOff>
      <xdr:row>49</xdr:row>
      <xdr:rowOff>18117</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1"/>
        <a:stretch>
          <a:fillRect/>
        </a:stretch>
      </xdr:blipFill>
      <xdr:spPr>
        <a:xfrm>
          <a:off x="3254377" y="7977190"/>
          <a:ext cx="4600366" cy="938865"/>
        </a:xfrm>
        <a:prstGeom prst="rect">
          <a:avLst/>
        </a:prstGeom>
      </xdr:spPr>
    </xdr:pic>
    <xdr:clientData/>
  </xdr:twoCellAnchor>
  <xdr:twoCellAnchor editAs="oneCell">
    <xdr:from>
      <xdr:col>1</xdr:col>
      <xdr:colOff>15874</xdr:colOff>
      <xdr:row>48</xdr:row>
      <xdr:rowOff>103187</xdr:rowOff>
    </xdr:from>
    <xdr:to>
      <xdr:col>11</xdr:col>
      <xdr:colOff>607848</xdr:colOff>
      <xdr:row>63</xdr:row>
      <xdr:rowOff>45687</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166687" y="6548437"/>
          <a:ext cx="10124911" cy="2323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523876</xdr:colOff>
      <xdr:row>26</xdr:row>
      <xdr:rowOff>123825</xdr:rowOff>
    </xdr:from>
    <xdr:to>
      <xdr:col>13</xdr:col>
      <xdr:colOff>181240</xdr:colOff>
      <xdr:row>43</xdr:row>
      <xdr:rowOff>151998</xdr:rowOff>
    </xdr:to>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rotWithShape="1">
        <a:blip xmlns:r="http://schemas.openxmlformats.org/officeDocument/2006/relationships" r:embed="rId1"/>
        <a:srcRect t="5989"/>
        <a:stretch/>
      </xdr:blipFill>
      <xdr:spPr>
        <a:xfrm>
          <a:off x="6067426" y="4772025"/>
          <a:ext cx="5229489" cy="2990448"/>
        </a:xfrm>
        <a:prstGeom prst="rect">
          <a:avLst/>
        </a:prstGeom>
        <a:ln w="3175">
          <a:solidFill>
            <a:schemeClr val="tx1"/>
          </a:solidFill>
        </a:ln>
      </xdr:spPr>
    </xdr:pic>
    <xdr:clientData/>
  </xdr:twoCellAnchor>
  <xdr:twoCellAnchor editAs="oneCell">
    <xdr:from>
      <xdr:col>5</xdr:col>
      <xdr:colOff>285750</xdr:colOff>
      <xdr:row>22</xdr:row>
      <xdr:rowOff>38100</xdr:rowOff>
    </xdr:from>
    <xdr:to>
      <xdr:col>12</xdr:col>
      <xdr:colOff>323112</xdr:colOff>
      <xdr:row>27</xdr:row>
      <xdr:rowOff>123144</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a:off x="6410325" y="4000500"/>
          <a:ext cx="4447437" cy="932769"/>
        </a:xfrm>
        <a:prstGeom prst="rect">
          <a:avLst/>
        </a:prstGeom>
      </xdr:spPr>
    </xdr:pic>
    <xdr:clientData/>
  </xdr:twoCellAnchor>
  <xdr:twoCellAnchor>
    <xdr:from>
      <xdr:col>2</xdr:col>
      <xdr:colOff>457200</xdr:colOff>
      <xdr:row>1</xdr:row>
      <xdr:rowOff>85725</xdr:rowOff>
    </xdr:from>
    <xdr:to>
      <xdr:col>13</xdr:col>
      <xdr:colOff>571500</xdr:colOff>
      <xdr:row>13</xdr:row>
      <xdr:rowOff>161924</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5067300" y="247650"/>
          <a:ext cx="6934200" cy="22859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Instructions:</a:t>
          </a:r>
          <a:r>
            <a:rPr lang="en-US" sz="1100"/>
            <a:t> This calculator can be adapted to</a:t>
          </a:r>
          <a:r>
            <a:rPr lang="en-US" sz="1100" baseline="0"/>
            <a:t> fit your organization's approved indirect cost rate agreement. In the example below, this organization's approved IDCR is 20.20% of the categories of cost included. If your organization's IDCR base only includes some of these categories (e.g. wages and benefits), then you will only enter those values into the top of the calculator. All other subaward costs would be included in the "additional allowable costs excluded in MTDC base" cell.</a:t>
          </a:r>
        </a:p>
        <a:p>
          <a:endParaRPr lang="en-US" sz="1100" baseline="0"/>
        </a:p>
        <a:p>
          <a:r>
            <a:rPr lang="en-US" sz="1100" baseline="0"/>
            <a:t>By entering your organization's IDCR base (B9:B16), approved rate (B19), and additional costs (C21), this tool will provide two useful values: your calculated indirect costs (C19) and your total budget requested (C22). The value in C19 will auto-fill over to tab 2-Budget JUSTIFY.</a:t>
          </a:r>
        </a:p>
        <a:p>
          <a:endParaRPr lang="en-US" sz="1100" baseline="0"/>
        </a:p>
        <a:p>
          <a:r>
            <a:rPr lang="en-US" sz="1100" baseline="0"/>
            <a:t>If claiming less than your full approved IDCR, please include that in the notes section provided and adjust the rate included in this calculator. DHHS will still require a current copy of you full approved rate.</a:t>
          </a:r>
          <a:endParaRPr lang="en-US" sz="1100"/>
        </a:p>
      </xdr:txBody>
    </xdr:sp>
    <xdr:clientData/>
  </xdr:twoCellAnchor>
  <xdr:twoCellAnchor>
    <xdr:from>
      <xdr:col>4</xdr:col>
      <xdr:colOff>47625</xdr:colOff>
      <xdr:row>14</xdr:row>
      <xdr:rowOff>28574</xdr:rowOff>
    </xdr:from>
    <xdr:to>
      <xdr:col>13</xdr:col>
      <xdr:colOff>542925</xdr:colOff>
      <xdr:row>19</xdr:row>
      <xdr:rowOff>0</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5905500" y="2571749"/>
          <a:ext cx="6067425" cy="866776"/>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COST</a:t>
          </a:r>
          <a:r>
            <a:rPr lang="en-US" sz="1100" b="1" u="sng" baseline="0"/>
            <a:t> ALLOCATION PLANS:</a:t>
          </a:r>
          <a:r>
            <a:rPr lang="en-US" sz="1100" baseline="0"/>
            <a:t> </a:t>
          </a:r>
          <a:r>
            <a:rPr lang="en-US" sz="1100"/>
            <a:t>If your organization uses a cost allocation plan in lieu of an indirect cost rate, select 'yes' below and enter your estimated cost allocation in the field</a:t>
          </a:r>
          <a:r>
            <a:rPr lang="en-US" sz="1100" baseline="0"/>
            <a:t> below. DHHS will require a current copy of your approved cost allocation plan and may require source documents along with invoicing to support the actual amounts charged.</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849314</xdr:colOff>
      <xdr:row>39</xdr:row>
      <xdr:rowOff>111125</xdr:rowOff>
    </xdr:from>
    <xdr:to>
      <xdr:col>15</xdr:col>
      <xdr:colOff>198437</xdr:colOff>
      <xdr:row>53</xdr:row>
      <xdr:rowOff>79375</xdr:rowOff>
    </xdr:to>
    <xdr:cxnSp macro="">
      <xdr:nvCxnSpPr>
        <xdr:cNvPr id="4" name="Straight Arrow Connector 3">
          <a:extLst>
            <a:ext uri="{FF2B5EF4-FFF2-40B4-BE49-F238E27FC236}">
              <a16:creationId xmlns:a16="http://schemas.microsoft.com/office/drawing/2014/main" id="{00000000-0008-0000-0D00-000004000000}"/>
            </a:ext>
          </a:extLst>
        </xdr:cNvPr>
        <xdr:cNvCxnSpPr/>
      </xdr:nvCxnSpPr>
      <xdr:spPr>
        <a:xfrm flipH="1">
          <a:off x="2849564" y="7032625"/>
          <a:ext cx="5707061" cy="2230438"/>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6</xdr:col>
      <xdr:colOff>492125</xdr:colOff>
      <xdr:row>40</xdr:row>
      <xdr:rowOff>95251</xdr:rowOff>
    </xdr:from>
    <xdr:to>
      <xdr:col>16</xdr:col>
      <xdr:colOff>7938</xdr:colOff>
      <xdr:row>52</xdr:row>
      <xdr:rowOff>103188</xdr:rowOff>
    </xdr:to>
    <xdr:cxnSp macro="">
      <xdr:nvCxnSpPr>
        <xdr:cNvPr id="7" name="Straight Arrow Connector 6">
          <a:extLst>
            <a:ext uri="{FF2B5EF4-FFF2-40B4-BE49-F238E27FC236}">
              <a16:creationId xmlns:a16="http://schemas.microsoft.com/office/drawing/2014/main" id="{00000000-0008-0000-0D00-000007000000}"/>
            </a:ext>
          </a:extLst>
        </xdr:cNvPr>
        <xdr:cNvCxnSpPr/>
      </xdr:nvCxnSpPr>
      <xdr:spPr>
        <a:xfrm flipH="1">
          <a:off x="5230813" y="7175501"/>
          <a:ext cx="3381375" cy="1952625"/>
        </a:xfrm>
        <a:prstGeom prst="straightConnector1">
          <a:avLst/>
        </a:prstGeom>
        <a:ln>
          <a:tailEnd type="triangle"/>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3</xdr:col>
      <xdr:colOff>857251</xdr:colOff>
      <xdr:row>14</xdr:row>
      <xdr:rowOff>111124</xdr:rowOff>
    </xdr:from>
    <xdr:to>
      <xdr:col>15</xdr:col>
      <xdr:colOff>230188</xdr:colOff>
      <xdr:row>28</xdr:row>
      <xdr:rowOff>23812</xdr:rowOff>
    </xdr:to>
    <xdr:cxnSp macro="">
      <xdr:nvCxnSpPr>
        <xdr:cNvPr id="15" name="Straight Arrow Connector 14">
          <a:extLst>
            <a:ext uri="{FF2B5EF4-FFF2-40B4-BE49-F238E27FC236}">
              <a16:creationId xmlns:a16="http://schemas.microsoft.com/office/drawing/2014/main" id="{00000000-0008-0000-0D00-00000F000000}"/>
            </a:ext>
          </a:extLst>
        </xdr:cNvPr>
        <xdr:cNvCxnSpPr/>
      </xdr:nvCxnSpPr>
      <xdr:spPr>
        <a:xfrm flipH="1">
          <a:off x="2857501" y="2643187"/>
          <a:ext cx="5730875" cy="2174875"/>
        </a:xfrm>
        <a:prstGeom prst="straightConnector1">
          <a:avLst/>
        </a:prstGeom>
        <a:ln>
          <a:tailEnd type="triangle"/>
        </a:ln>
      </xdr:spPr>
      <xdr:style>
        <a:lnRef idx="1">
          <a:schemeClr val="accent5"/>
        </a:lnRef>
        <a:fillRef idx="0">
          <a:schemeClr val="accent5"/>
        </a:fillRef>
        <a:effectRef idx="0">
          <a:schemeClr val="accent5"/>
        </a:effectRef>
        <a:fontRef idx="minor">
          <a:schemeClr val="tx1"/>
        </a:fontRef>
      </xdr:style>
    </xdr:cxnSp>
    <xdr:clientData/>
  </xdr:twoCellAnchor>
  <xdr:twoCellAnchor>
    <xdr:from>
      <xdr:col>6</xdr:col>
      <xdr:colOff>738187</xdr:colOff>
      <xdr:row>15</xdr:row>
      <xdr:rowOff>79375</xdr:rowOff>
    </xdr:from>
    <xdr:to>
      <xdr:col>16</xdr:col>
      <xdr:colOff>7938</xdr:colOff>
      <xdr:row>27</xdr:row>
      <xdr:rowOff>87313</xdr:rowOff>
    </xdr:to>
    <xdr:cxnSp macro="">
      <xdr:nvCxnSpPr>
        <xdr:cNvPr id="17" name="Straight Arrow Connector 16">
          <a:extLst>
            <a:ext uri="{FF2B5EF4-FFF2-40B4-BE49-F238E27FC236}">
              <a16:creationId xmlns:a16="http://schemas.microsoft.com/office/drawing/2014/main" id="{00000000-0008-0000-0D00-000011000000}"/>
            </a:ext>
          </a:extLst>
        </xdr:cNvPr>
        <xdr:cNvCxnSpPr/>
      </xdr:nvCxnSpPr>
      <xdr:spPr>
        <a:xfrm flipH="1">
          <a:off x="5476875" y="2770188"/>
          <a:ext cx="3135313" cy="1952625"/>
        </a:xfrm>
        <a:prstGeom prst="straightConnector1">
          <a:avLst/>
        </a:prstGeom>
        <a:ln w="3175">
          <a:tailEnd type="triangle"/>
        </a:ln>
      </xdr:spPr>
      <xdr:style>
        <a:lnRef idx="1">
          <a:schemeClr val="accent5"/>
        </a:lnRef>
        <a:fillRef idx="0">
          <a:schemeClr val="accent5"/>
        </a:fillRef>
        <a:effectRef idx="0">
          <a:schemeClr val="accent5"/>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24</xdr:col>
          <xdr:colOff>476250</xdr:colOff>
          <xdr:row>3</xdr:row>
          <xdr:rowOff>114300</xdr:rowOff>
        </xdr:from>
        <xdr:to>
          <xdr:col>34</xdr:col>
          <xdr:colOff>466725</xdr:colOff>
          <xdr:row>45</xdr:row>
          <xdr:rowOff>123825</xdr:rowOff>
        </xdr:to>
        <xdr:sp macro="" textlink="">
          <xdr:nvSpPr>
            <xdr:cNvPr id="9217" name="Object 1" hidden="1">
              <a:extLst>
                <a:ext uri="{63B3BB69-23CF-44E3-9099-C40C66FF867C}">
                  <a14:compatExt spid="_x0000_s9217"/>
                </a:ext>
                <a:ext uri="{FF2B5EF4-FFF2-40B4-BE49-F238E27FC236}">
                  <a16:creationId xmlns:a16="http://schemas.microsoft.com/office/drawing/2014/main" id="{00000000-0008-0000-0D00-0000012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25</xdr:row>
      <xdr:rowOff>32756</xdr:rowOff>
    </xdr:from>
    <xdr:to>
      <xdr:col>7</xdr:col>
      <xdr:colOff>199329</xdr:colOff>
      <xdr:row>54</xdr:row>
      <xdr:rowOff>87311</xdr:rowOff>
    </xdr:to>
    <xdr:pic>
      <xdr:nvPicPr>
        <xdr:cNvPr id="7" name="Picture 6">
          <a:extLst>
            <a:ext uri="{FF2B5EF4-FFF2-40B4-BE49-F238E27FC236}">
              <a16:creationId xmlns:a16="http://schemas.microsoft.com/office/drawing/2014/main" id="{00000000-0008-0000-0E00-000007000000}"/>
            </a:ext>
          </a:extLst>
        </xdr:cNvPr>
        <xdr:cNvPicPr>
          <a:picLocks noChangeAspect="1"/>
        </xdr:cNvPicPr>
      </xdr:nvPicPr>
      <xdr:blipFill>
        <a:blip xmlns:r="http://schemas.openxmlformats.org/officeDocument/2006/relationships" r:embed="rId1"/>
        <a:stretch>
          <a:fillRect/>
        </a:stretch>
      </xdr:blipFill>
      <xdr:spPr>
        <a:xfrm>
          <a:off x="0" y="5565194"/>
          <a:ext cx="5676204" cy="4658305"/>
        </a:xfrm>
        <a:prstGeom prst="rect">
          <a:avLst/>
        </a:prstGeom>
        <a:ln w="3175">
          <a:solidFill>
            <a:schemeClr val="tx1"/>
          </a:solidFill>
        </a:ln>
      </xdr:spPr>
    </xdr:pic>
    <xdr:clientData/>
  </xdr:twoCellAnchor>
  <xdr:twoCellAnchor editAs="oneCell">
    <xdr:from>
      <xdr:col>7</xdr:col>
      <xdr:colOff>627063</xdr:colOff>
      <xdr:row>25</xdr:row>
      <xdr:rowOff>39688</xdr:rowOff>
    </xdr:from>
    <xdr:to>
      <xdr:col>15</xdr:col>
      <xdr:colOff>87656</xdr:colOff>
      <xdr:row>54</xdr:row>
      <xdr:rowOff>78008</xdr:rowOff>
    </xdr:to>
    <xdr:pic>
      <xdr:nvPicPr>
        <xdr:cNvPr id="11" name="Picture 10">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2"/>
        <a:stretch>
          <a:fillRect/>
        </a:stretch>
      </xdr:blipFill>
      <xdr:spPr>
        <a:xfrm>
          <a:off x="6103938" y="5572126"/>
          <a:ext cx="5680706" cy="4642070"/>
        </a:xfrm>
        <a:prstGeom prst="rect">
          <a:avLst/>
        </a:prstGeom>
        <a:ln w="3175">
          <a:solidFill>
            <a:schemeClr val="tx1"/>
          </a:solidFill>
        </a:ln>
      </xdr:spPr>
    </xdr:pic>
    <xdr:clientData/>
  </xdr:twoCellAnchor>
  <xdr:twoCellAnchor editAs="oneCell">
    <xdr:from>
      <xdr:col>12</xdr:col>
      <xdr:colOff>95385</xdr:colOff>
      <xdr:row>0</xdr:row>
      <xdr:rowOff>25978</xdr:rowOff>
    </xdr:from>
    <xdr:to>
      <xdr:col>17</xdr:col>
      <xdr:colOff>320387</xdr:colOff>
      <xdr:row>16</xdr:row>
      <xdr:rowOff>99862</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3"/>
        <a:stretch>
          <a:fillRect/>
        </a:stretch>
      </xdr:blipFill>
      <xdr:spPr>
        <a:xfrm>
          <a:off x="9940771" y="25978"/>
          <a:ext cx="3255684" cy="3069929"/>
        </a:xfrm>
        <a:prstGeom prst="rect">
          <a:avLst/>
        </a:prstGeom>
        <a:ln w="3175">
          <a:solidFill>
            <a:schemeClr val="tx1"/>
          </a:solidFill>
        </a:ln>
      </xdr:spPr>
    </xdr:pic>
    <xdr:clientData/>
  </xdr:twoCellAnchor>
  <xdr:twoCellAnchor editAs="oneCell">
    <xdr:from>
      <xdr:col>5</xdr:col>
      <xdr:colOff>121227</xdr:colOff>
      <xdr:row>20</xdr:row>
      <xdr:rowOff>450273</xdr:rowOff>
    </xdr:from>
    <xdr:to>
      <xdr:col>10</xdr:col>
      <xdr:colOff>372468</xdr:colOff>
      <xdr:row>26</xdr:row>
      <xdr:rowOff>23565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4"/>
        <a:stretch>
          <a:fillRect/>
        </a:stretch>
      </xdr:blipFill>
      <xdr:spPr>
        <a:xfrm>
          <a:off x="3758045" y="5212773"/>
          <a:ext cx="4676037" cy="9327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home3\Documents%20and%20Settings\lvoegel\Local%20Settings\Temporary%20Internet%20Files\OLK6E\Expenditure%20Report%20spreadsheet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st Qtr"/>
      <sheetName val="2nd Qtr"/>
      <sheetName val="3rd Qtr"/>
      <sheetName val="4th Qtr"/>
      <sheetName val="Variabl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image" Target="../media/image6.emf"/><Relationship Id="rId4" Type="http://schemas.openxmlformats.org/officeDocument/2006/relationships/package" Target="../embeddings/Microsoft_Word_Document.docx"/></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G97"/>
  <sheetViews>
    <sheetView showGridLines="0" zoomScaleNormal="100" workbookViewId="0">
      <selection activeCell="B57" sqref="B57"/>
    </sheetView>
  </sheetViews>
  <sheetFormatPr defaultColWidth="9.140625" defaultRowHeight="12.75" x14ac:dyDescent="0.2"/>
  <cols>
    <col min="1" max="1" width="8.7109375" style="63" customWidth="1"/>
    <col min="2" max="2" width="11.140625" style="63" customWidth="1"/>
    <col min="3" max="9" width="9.140625" style="63"/>
    <col min="10" max="10" width="10.5703125" style="63" customWidth="1"/>
    <col min="11" max="16384" width="9.140625" style="63"/>
  </cols>
  <sheetData>
    <row r="2" spans="1:22" ht="13.15" customHeight="1" x14ac:dyDescent="0.2">
      <c r="A2" s="171"/>
      <c r="B2" s="172"/>
      <c r="C2" s="172"/>
      <c r="D2" s="172"/>
      <c r="E2" s="172"/>
      <c r="F2" s="172"/>
      <c r="G2" s="172"/>
      <c r="H2" s="172"/>
      <c r="I2" s="172"/>
      <c r="K2" s="172"/>
      <c r="L2" s="173" t="s">
        <v>27</v>
      </c>
      <c r="M2" s="173"/>
      <c r="N2" s="173"/>
      <c r="O2" s="173"/>
      <c r="P2" s="173"/>
      <c r="Q2" s="173"/>
      <c r="R2" s="173"/>
      <c r="S2" s="173"/>
      <c r="T2" s="173"/>
      <c r="U2" s="173"/>
      <c r="V2" s="173"/>
    </row>
    <row r="3" spans="1:22" x14ac:dyDescent="0.2">
      <c r="A3" s="171"/>
      <c r="B3" s="172"/>
      <c r="C3" s="172"/>
      <c r="D3" s="172"/>
      <c r="E3" s="172"/>
      <c r="F3" s="172"/>
      <c r="G3" s="172"/>
      <c r="H3" s="172"/>
      <c r="I3" s="172"/>
      <c r="J3" s="172"/>
      <c r="K3" s="172"/>
      <c r="L3" s="172"/>
      <c r="M3" s="172"/>
      <c r="N3" s="172"/>
    </row>
    <row r="4" spans="1:22" ht="13.15" customHeight="1" x14ac:dyDescent="0.2">
      <c r="A4" s="174"/>
      <c r="B4" s="172"/>
      <c r="C4" s="172"/>
      <c r="D4" s="172"/>
      <c r="E4" s="172"/>
      <c r="F4" s="172"/>
      <c r="G4" s="172"/>
      <c r="H4" s="172"/>
      <c r="I4" s="172"/>
      <c r="J4" s="172"/>
      <c r="K4" s="172"/>
      <c r="L4" s="172"/>
      <c r="M4" s="172"/>
      <c r="N4" s="172"/>
    </row>
    <row r="5" spans="1:22" ht="13.15" customHeight="1" x14ac:dyDescent="0.2">
      <c r="A5" s="174"/>
      <c r="B5" s="172"/>
      <c r="C5" s="172"/>
      <c r="D5" s="172"/>
      <c r="E5" s="172"/>
      <c r="F5" s="172"/>
      <c r="G5" s="172"/>
      <c r="H5" s="172"/>
      <c r="I5" s="172"/>
      <c r="J5" s="172"/>
      <c r="K5" s="172"/>
      <c r="L5" s="172"/>
      <c r="M5" s="172"/>
      <c r="N5" s="172"/>
    </row>
    <row r="6" spans="1:22" ht="13.15" customHeight="1" x14ac:dyDescent="0.2">
      <c r="A6" s="174"/>
      <c r="B6" s="172"/>
      <c r="C6" s="172"/>
      <c r="D6" s="172"/>
      <c r="E6" s="172"/>
      <c r="F6" s="172"/>
      <c r="G6" s="172"/>
      <c r="H6" s="172"/>
      <c r="I6" s="172"/>
      <c r="J6" s="172"/>
      <c r="K6" s="172"/>
      <c r="L6" s="172"/>
      <c r="M6" s="172"/>
      <c r="N6" s="172"/>
    </row>
    <row r="7" spans="1:22" ht="13.15" customHeight="1" x14ac:dyDescent="0.2">
      <c r="A7" s="171"/>
      <c r="B7" s="172"/>
      <c r="C7" s="172"/>
      <c r="D7" s="172"/>
      <c r="E7" s="172"/>
      <c r="F7" s="172"/>
      <c r="G7" s="172"/>
      <c r="H7" s="172"/>
      <c r="I7" s="172"/>
      <c r="J7" s="172"/>
      <c r="K7" s="172"/>
      <c r="L7" s="172"/>
      <c r="M7" s="172"/>
      <c r="N7" s="172"/>
    </row>
    <row r="8" spans="1:22" ht="15" x14ac:dyDescent="0.2">
      <c r="A8" s="175"/>
      <c r="B8" s="172"/>
      <c r="C8" s="172"/>
      <c r="D8" s="172"/>
      <c r="E8" s="172"/>
      <c r="F8" s="172"/>
      <c r="G8" s="172"/>
      <c r="H8" s="172"/>
      <c r="I8" s="172"/>
      <c r="J8" s="172"/>
      <c r="K8" s="172"/>
      <c r="L8" s="172"/>
      <c r="M8" s="172"/>
      <c r="N8" s="172"/>
    </row>
    <row r="9" spans="1:22" x14ac:dyDescent="0.2">
      <c r="A9" s="176"/>
      <c r="B9" s="172"/>
      <c r="C9" s="172"/>
      <c r="D9" s="172"/>
      <c r="E9" s="172"/>
      <c r="F9" s="172"/>
      <c r="G9" s="172"/>
      <c r="H9" s="172"/>
      <c r="I9" s="172"/>
      <c r="J9" s="172"/>
      <c r="K9" s="172"/>
      <c r="L9" s="172"/>
      <c r="M9" s="172"/>
      <c r="N9" s="172"/>
    </row>
    <row r="10" spans="1:22" x14ac:dyDescent="0.2">
      <c r="A10" s="172"/>
      <c r="B10" s="172"/>
      <c r="C10" s="172"/>
      <c r="D10" s="172"/>
      <c r="E10" s="172"/>
      <c r="F10" s="172"/>
      <c r="G10" s="172"/>
      <c r="H10" s="172"/>
      <c r="I10" s="172"/>
      <c r="J10" s="172"/>
      <c r="K10" s="172"/>
      <c r="L10" s="172"/>
      <c r="M10" s="172"/>
      <c r="N10" s="172"/>
    </row>
    <row r="11" spans="1:22" x14ac:dyDescent="0.2">
      <c r="A11" s="172"/>
      <c r="B11" s="172"/>
      <c r="C11" s="172"/>
      <c r="D11" s="172"/>
      <c r="E11" s="172"/>
      <c r="F11" s="172"/>
      <c r="G11" s="172"/>
      <c r="H11" s="172"/>
      <c r="I11" s="172"/>
      <c r="J11" s="172"/>
      <c r="K11" s="172"/>
      <c r="L11" s="172"/>
      <c r="M11" s="172"/>
      <c r="N11" s="172"/>
    </row>
    <row r="12" spans="1:22" x14ac:dyDescent="0.2">
      <c r="A12" s="172"/>
      <c r="B12" s="172"/>
      <c r="C12" s="172"/>
      <c r="D12" s="172"/>
      <c r="E12" s="172"/>
      <c r="F12" s="172"/>
      <c r="G12" s="172"/>
      <c r="H12" s="172"/>
      <c r="I12" s="172"/>
      <c r="J12" s="172"/>
      <c r="K12" s="172"/>
      <c r="L12" s="172"/>
      <c r="M12" s="172"/>
      <c r="N12" s="172"/>
    </row>
    <row r="13" spans="1:22" x14ac:dyDescent="0.2">
      <c r="A13" s="172"/>
      <c r="B13" s="172"/>
      <c r="C13" s="172"/>
      <c r="D13" s="172"/>
      <c r="E13" s="172"/>
      <c r="F13" s="172"/>
      <c r="G13" s="172"/>
      <c r="H13" s="172"/>
      <c r="I13" s="172"/>
      <c r="J13" s="172"/>
      <c r="K13" s="172"/>
      <c r="L13" s="177"/>
      <c r="M13" s="177"/>
      <c r="N13" s="177"/>
      <c r="O13" s="177"/>
      <c r="P13" s="177"/>
      <c r="Q13" s="177"/>
      <c r="R13" s="177"/>
      <c r="S13" s="177"/>
      <c r="T13" s="177"/>
      <c r="U13" s="177"/>
      <c r="V13" s="177"/>
    </row>
    <row r="14" spans="1:22" x14ac:dyDescent="0.2">
      <c r="A14" s="172"/>
      <c r="B14" s="172"/>
      <c r="C14" s="172"/>
      <c r="D14" s="172"/>
      <c r="E14" s="172"/>
      <c r="F14" s="172"/>
      <c r="G14" s="172"/>
      <c r="H14" s="172"/>
      <c r="I14" s="172"/>
      <c r="J14" s="172"/>
      <c r="K14" s="172"/>
      <c r="L14" s="178"/>
      <c r="M14" s="178"/>
      <c r="N14" s="178"/>
      <c r="O14" s="178"/>
      <c r="P14" s="178"/>
      <c r="Q14" s="178"/>
      <c r="R14" s="178"/>
      <c r="S14" s="178"/>
      <c r="T14" s="178"/>
      <c r="U14" s="178"/>
      <c r="V14" s="178"/>
    </row>
    <row r="15" spans="1:22" x14ac:dyDescent="0.2">
      <c r="A15" s="172"/>
      <c r="B15" s="172"/>
      <c r="C15" s="172"/>
      <c r="D15" s="172"/>
      <c r="E15" s="172"/>
      <c r="F15" s="172"/>
      <c r="G15" s="172"/>
      <c r="H15" s="172"/>
      <c r="I15" s="172"/>
      <c r="J15" s="172"/>
      <c r="K15" s="172"/>
      <c r="L15" s="172"/>
      <c r="M15" s="172"/>
      <c r="N15" s="172"/>
    </row>
    <row r="16" spans="1:22" x14ac:dyDescent="0.2">
      <c r="A16" s="172"/>
      <c r="B16" s="172"/>
      <c r="C16" s="172"/>
      <c r="D16" s="172"/>
      <c r="E16" s="172"/>
      <c r="F16" s="172"/>
      <c r="G16" s="172"/>
      <c r="H16" s="172"/>
      <c r="I16" s="172"/>
      <c r="J16" s="172"/>
      <c r="K16" s="172"/>
      <c r="L16" s="172"/>
      <c r="M16" s="172"/>
      <c r="N16" s="172"/>
    </row>
    <row r="17" spans="1:14" x14ac:dyDescent="0.2">
      <c r="A17" s="172"/>
      <c r="B17" s="172"/>
      <c r="C17" s="172"/>
      <c r="D17" s="172"/>
      <c r="E17" s="172"/>
      <c r="F17" s="172"/>
      <c r="G17" s="172"/>
      <c r="H17" s="172"/>
      <c r="I17" s="172"/>
      <c r="J17" s="172"/>
      <c r="K17" s="172"/>
      <c r="L17" s="172"/>
      <c r="M17" s="172"/>
      <c r="N17" s="172"/>
    </row>
    <row r="18" spans="1:14" x14ac:dyDescent="0.2">
      <c r="A18" s="172"/>
      <c r="B18" s="172"/>
      <c r="C18" s="172"/>
      <c r="D18" s="172"/>
      <c r="E18" s="172"/>
      <c r="F18" s="172"/>
      <c r="G18" s="172"/>
      <c r="H18" s="172"/>
      <c r="I18" s="172"/>
      <c r="J18" s="172"/>
      <c r="K18" s="172"/>
      <c r="L18" s="172"/>
      <c r="M18" s="172"/>
      <c r="N18" s="172"/>
    </row>
    <row r="19" spans="1:14" x14ac:dyDescent="0.2">
      <c r="A19" s="172"/>
      <c r="B19" s="172"/>
      <c r="C19" s="172"/>
      <c r="D19" s="172"/>
      <c r="E19" s="172"/>
      <c r="F19" s="172"/>
      <c r="G19" s="172"/>
      <c r="H19" s="172"/>
      <c r="I19" s="172"/>
      <c r="J19" s="172"/>
      <c r="K19" s="172"/>
      <c r="L19" s="172"/>
      <c r="M19" s="172"/>
      <c r="N19" s="172"/>
    </row>
    <row r="20" spans="1:14" x14ac:dyDescent="0.2">
      <c r="A20" s="172"/>
      <c r="B20" s="172"/>
      <c r="C20" s="172"/>
      <c r="D20" s="172"/>
      <c r="E20" s="172"/>
      <c r="F20" s="172"/>
      <c r="G20" s="172"/>
      <c r="H20" s="172"/>
      <c r="I20" s="172"/>
      <c r="J20" s="172"/>
      <c r="K20" s="172"/>
      <c r="L20" s="172"/>
      <c r="M20" s="172"/>
      <c r="N20" s="172"/>
    </row>
    <row r="21" spans="1:14" x14ac:dyDescent="0.2">
      <c r="A21" s="172"/>
      <c r="B21" s="172"/>
      <c r="C21" s="172"/>
      <c r="D21" s="172"/>
      <c r="E21" s="172"/>
      <c r="F21" s="172"/>
      <c r="G21" s="172"/>
      <c r="H21" s="172"/>
      <c r="I21" s="172"/>
      <c r="J21" s="172"/>
      <c r="K21" s="172"/>
      <c r="L21" s="172"/>
      <c r="M21" s="172"/>
      <c r="N21" s="172"/>
    </row>
    <row r="22" spans="1:14" x14ac:dyDescent="0.2">
      <c r="A22" s="172"/>
      <c r="B22" s="172"/>
      <c r="C22" s="172"/>
      <c r="D22" s="172"/>
      <c r="E22" s="172"/>
      <c r="F22" s="172"/>
      <c r="G22" s="172"/>
      <c r="H22" s="172"/>
      <c r="I22" s="172"/>
      <c r="J22" s="172"/>
      <c r="K22" s="172"/>
      <c r="L22" s="172"/>
      <c r="M22" s="172"/>
      <c r="N22" s="172"/>
    </row>
    <row r="23" spans="1:14" x14ac:dyDescent="0.2">
      <c r="A23" s="172"/>
      <c r="B23" s="172"/>
      <c r="C23" s="172"/>
      <c r="D23" s="172"/>
      <c r="E23" s="172"/>
      <c r="F23" s="172"/>
      <c r="G23" s="172"/>
      <c r="H23" s="172"/>
      <c r="I23" s="172"/>
      <c r="J23" s="172"/>
      <c r="K23" s="172"/>
      <c r="L23" s="172"/>
      <c r="M23" s="172"/>
      <c r="N23" s="172"/>
    </row>
    <row r="24" spans="1:14" x14ac:dyDescent="0.2">
      <c r="A24" s="172"/>
      <c r="B24" s="172"/>
      <c r="C24" s="172"/>
      <c r="D24" s="172"/>
      <c r="E24" s="172"/>
      <c r="F24" s="172"/>
      <c r="G24" s="172"/>
      <c r="H24" s="172"/>
      <c r="I24" s="172"/>
      <c r="J24" s="172"/>
      <c r="K24" s="172"/>
      <c r="L24" s="172"/>
      <c r="M24" s="172"/>
      <c r="N24" s="172"/>
    </row>
    <row r="25" spans="1:14" x14ac:dyDescent="0.2">
      <c r="A25" s="172"/>
      <c r="B25" s="172"/>
      <c r="C25" s="172"/>
      <c r="D25" s="172"/>
      <c r="E25" s="172"/>
      <c r="F25" s="172"/>
      <c r="G25" s="172"/>
      <c r="H25" s="172"/>
      <c r="I25" s="172"/>
      <c r="J25" s="172"/>
      <c r="K25" s="172"/>
      <c r="L25" s="172"/>
      <c r="M25" s="172"/>
      <c r="N25" s="172"/>
    </row>
    <row r="26" spans="1:14" x14ac:dyDescent="0.2">
      <c r="A26" s="172"/>
      <c r="B26" s="172"/>
      <c r="C26" s="172"/>
      <c r="D26" s="172"/>
      <c r="E26" s="172"/>
      <c r="F26" s="172"/>
      <c r="G26" s="172"/>
      <c r="H26" s="172"/>
      <c r="I26" s="172"/>
      <c r="J26" s="172"/>
      <c r="K26" s="172"/>
      <c r="L26" s="172"/>
      <c r="M26" s="172"/>
      <c r="N26" s="172"/>
    </row>
    <row r="27" spans="1:14" x14ac:dyDescent="0.2">
      <c r="A27" s="172"/>
      <c r="B27" s="172"/>
      <c r="C27" s="172"/>
      <c r="D27" s="172"/>
      <c r="E27" s="172"/>
      <c r="F27" s="172"/>
      <c r="G27" s="172"/>
      <c r="H27" s="172"/>
      <c r="I27" s="172"/>
      <c r="J27" s="172"/>
      <c r="K27" s="172"/>
      <c r="L27" s="172"/>
      <c r="M27" s="172"/>
      <c r="N27" s="172"/>
    </row>
    <row r="28" spans="1:14" x14ac:dyDescent="0.2">
      <c r="A28" s="172"/>
      <c r="B28" s="172"/>
      <c r="C28" s="172"/>
      <c r="D28" s="172"/>
      <c r="E28" s="172"/>
      <c r="F28" s="172"/>
      <c r="G28" s="172"/>
      <c r="H28" s="172"/>
      <c r="I28" s="172"/>
      <c r="J28" s="172"/>
      <c r="K28" s="172"/>
      <c r="L28" s="172"/>
      <c r="M28" s="172"/>
      <c r="N28" s="172"/>
    </row>
    <row r="34" spans="12:22" x14ac:dyDescent="0.2">
      <c r="L34" s="179"/>
      <c r="M34" s="179"/>
      <c r="N34" s="179"/>
      <c r="O34" s="179"/>
      <c r="P34" s="179"/>
      <c r="Q34" s="179"/>
      <c r="R34" s="179"/>
      <c r="S34" s="179"/>
      <c r="T34" s="179"/>
      <c r="U34" s="179"/>
      <c r="V34" s="179"/>
    </row>
    <row r="50" spans="1:33" ht="13.5" thickBot="1" x14ac:dyDescent="0.25"/>
    <row r="51" spans="1:33" ht="16.5" customHeight="1" x14ac:dyDescent="0.2">
      <c r="A51" s="384"/>
      <c r="B51" s="385" t="s">
        <v>218</v>
      </c>
      <c r="C51" s="386"/>
      <c r="D51" s="386"/>
      <c r="E51" s="386"/>
      <c r="F51" s="386"/>
      <c r="G51" s="386"/>
      <c r="H51" s="386"/>
      <c r="I51" s="386"/>
      <c r="J51" s="386"/>
      <c r="K51" s="386"/>
      <c r="L51" s="387"/>
      <c r="M51" s="383"/>
      <c r="N51" s="383"/>
      <c r="O51" s="383"/>
      <c r="P51" s="383"/>
      <c r="Q51" s="383"/>
      <c r="R51" s="383"/>
      <c r="S51" s="383"/>
      <c r="T51" s="383"/>
      <c r="U51" s="383"/>
      <c r="V51" s="383"/>
      <c r="W51" s="383"/>
      <c r="X51" s="383"/>
      <c r="Y51" s="383"/>
      <c r="Z51" s="383"/>
    </row>
    <row r="52" spans="1:33" x14ac:dyDescent="0.2">
      <c r="A52" s="179"/>
      <c r="B52" s="388"/>
      <c r="C52" s="389"/>
      <c r="D52" s="389"/>
      <c r="E52" s="389"/>
      <c r="F52" s="389"/>
      <c r="G52" s="389"/>
      <c r="H52" s="389"/>
      <c r="I52" s="389"/>
      <c r="J52" s="389"/>
      <c r="K52" s="389"/>
      <c r="L52" s="390"/>
      <c r="M52" s="383"/>
      <c r="N52" s="383"/>
      <c r="O52" s="383"/>
      <c r="P52" s="383"/>
      <c r="Q52" s="383"/>
      <c r="R52" s="383"/>
      <c r="S52" s="383"/>
      <c r="T52" s="383"/>
      <c r="U52" s="383"/>
      <c r="V52" s="383"/>
      <c r="W52" s="383"/>
      <c r="X52" s="383"/>
      <c r="Y52" s="383"/>
      <c r="Z52" s="383"/>
    </row>
    <row r="53" spans="1:33" x14ac:dyDescent="0.2">
      <c r="A53" s="179"/>
      <c r="B53" s="388"/>
      <c r="C53" s="389"/>
      <c r="D53" s="389"/>
      <c r="E53" s="389"/>
      <c r="F53" s="389"/>
      <c r="G53" s="389"/>
      <c r="H53" s="389"/>
      <c r="I53" s="389"/>
      <c r="J53" s="389"/>
      <c r="K53" s="389"/>
      <c r="L53" s="390"/>
      <c r="M53" s="383"/>
      <c r="N53" s="383"/>
      <c r="O53" s="383"/>
      <c r="P53" s="383"/>
      <c r="Q53" s="383"/>
      <c r="R53" s="383"/>
      <c r="S53" s="383"/>
      <c r="T53" s="383"/>
      <c r="U53" s="383"/>
      <c r="V53" s="383"/>
      <c r="W53" s="383"/>
      <c r="X53" s="383"/>
      <c r="Y53" s="383"/>
      <c r="Z53" s="383"/>
    </row>
    <row r="54" spans="1:33" x14ac:dyDescent="0.2">
      <c r="A54" s="179"/>
      <c r="B54" s="388"/>
      <c r="C54" s="389"/>
      <c r="D54" s="389"/>
      <c r="E54" s="389"/>
      <c r="F54" s="389"/>
      <c r="G54" s="389"/>
      <c r="H54" s="389"/>
      <c r="I54" s="389"/>
      <c r="J54" s="389"/>
      <c r="K54" s="389"/>
      <c r="L54" s="390"/>
      <c r="M54" s="383"/>
      <c r="N54" s="383"/>
      <c r="O54" s="383"/>
      <c r="P54" s="383"/>
      <c r="Q54" s="383"/>
      <c r="R54" s="383"/>
      <c r="S54" s="383"/>
      <c r="T54" s="383"/>
      <c r="U54" s="383"/>
      <c r="V54" s="383"/>
      <c r="W54" s="383"/>
      <c r="X54" s="383"/>
      <c r="Y54" s="383"/>
      <c r="Z54" s="383"/>
    </row>
    <row r="55" spans="1:33" x14ac:dyDescent="0.2">
      <c r="B55" s="388"/>
      <c r="C55" s="389"/>
      <c r="D55" s="389"/>
      <c r="E55" s="389"/>
      <c r="F55" s="389"/>
      <c r="G55" s="389"/>
      <c r="H55" s="389"/>
      <c r="I55" s="389"/>
      <c r="J55" s="389"/>
      <c r="K55" s="389"/>
      <c r="L55" s="390"/>
      <c r="M55" s="383"/>
      <c r="N55" s="383"/>
      <c r="O55" s="383"/>
      <c r="P55" s="383"/>
      <c r="Q55" s="383"/>
      <c r="R55" s="383"/>
      <c r="S55" s="383"/>
      <c r="T55" s="383"/>
      <c r="U55" s="383"/>
      <c r="V55" s="383"/>
      <c r="W55" s="383"/>
      <c r="X55" s="383"/>
      <c r="Y55" s="383"/>
      <c r="Z55" s="383"/>
    </row>
    <row r="56" spans="1:33" ht="13.5" thickBot="1" x14ac:dyDescent="0.25">
      <c r="B56" s="391"/>
      <c r="C56" s="392"/>
      <c r="D56" s="392"/>
      <c r="E56" s="392"/>
      <c r="F56" s="392"/>
      <c r="G56" s="392"/>
      <c r="H56" s="392"/>
      <c r="I56" s="392"/>
      <c r="J56" s="392"/>
      <c r="K56" s="392"/>
      <c r="L56" s="393"/>
      <c r="M56" s="383"/>
      <c r="N56" s="383"/>
      <c r="O56" s="383"/>
      <c r="P56" s="383"/>
      <c r="Q56" s="383"/>
      <c r="R56" s="383"/>
      <c r="S56" s="383"/>
      <c r="T56" s="383"/>
      <c r="U56" s="383"/>
      <c r="V56" s="383"/>
      <c r="W56" s="383"/>
      <c r="X56" s="383"/>
      <c r="Y56" s="383"/>
      <c r="Z56" s="383"/>
    </row>
    <row r="57" spans="1:33" x14ac:dyDescent="0.2">
      <c r="B57" s="179"/>
      <c r="C57" s="179"/>
      <c r="D57" s="179"/>
      <c r="E57" s="179"/>
      <c r="F57" s="179"/>
      <c r="G57" s="179"/>
      <c r="H57" s="179"/>
      <c r="I57" s="179"/>
      <c r="J57" s="179"/>
      <c r="K57" s="179"/>
      <c r="L57" s="179"/>
      <c r="M57" s="179"/>
      <c r="N57" s="179"/>
      <c r="O57" s="179"/>
      <c r="P57" s="179"/>
      <c r="Q57" s="179"/>
      <c r="R57" s="179"/>
      <c r="S57" s="179"/>
      <c r="T57" s="179"/>
      <c r="U57" s="179"/>
      <c r="V57" s="179"/>
      <c r="W57" s="179"/>
      <c r="X57" s="179"/>
      <c r="Y57" s="179"/>
      <c r="Z57" s="179"/>
      <c r="AA57" s="179"/>
      <c r="AB57" s="179"/>
      <c r="AC57" s="179"/>
      <c r="AD57" s="179"/>
      <c r="AE57" s="179"/>
      <c r="AF57" s="179"/>
      <c r="AG57" s="179"/>
    </row>
    <row r="58" spans="1:33" x14ac:dyDescent="0.2">
      <c r="A58" s="394" t="s">
        <v>217</v>
      </c>
      <c r="B58" s="394"/>
      <c r="C58" s="394"/>
      <c r="D58" s="394"/>
      <c r="E58" s="394"/>
      <c r="F58" s="394"/>
      <c r="G58" s="394"/>
      <c r="H58" s="394"/>
      <c r="I58" s="394"/>
      <c r="J58" s="394"/>
      <c r="K58" s="394"/>
      <c r="L58" s="394"/>
      <c r="M58" s="394"/>
      <c r="N58" s="394"/>
      <c r="O58" s="394"/>
      <c r="P58" s="394"/>
      <c r="Q58" s="394"/>
      <c r="R58" s="394"/>
      <c r="S58" s="394"/>
      <c r="T58" s="394"/>
      <c r="U58" s="394"/>
      <c r="V58" s="394"/>
      <c r="W58" s="394"/>
      <c r="X58" s="394"/>
      <c r="Y58" s="394"/>
      <c r="Z58" s="394"/>
      <c r="AA58" s="394"/>
      <c r="AB58" s="394"/>
      <c r="AC58" s="394"/>
      <c r="AD58" s="394"/>
      <c r="AE58" s="394"/>
      <c r="AF58" s="394"/>
      <c r="AG58" s="394"/>
    </row>
    <row r="59" spans="1:33" x14ac:dyDescent="0.2">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row>
    <row r="62" spans="1:33" x14ac:dyDescent="0.2">
      <c r="A62" s="179"/>
      <c r="B62" s="179"/>
      <c r="C62" s="179"/>
      <c r="D62" s="179"/>
      <c r="E62" s="179"/>
      <c r="F62" s="179"/>
      <c r="G62" s="179"/>
      <c r="H62" s="179"/>
      <c r="I62" s="179"/>
      <c r="J62" s="179"/>
      <c r="K62" s="179"/>
    </row>
    <row r="63" spans="1:33" x14ac:dyDescent="0.2">
      <c r="A63" s="395"/>
      <c r="B63" s="395"/>
      <c r="C63" s="395"/>
      <c r="D63" s="395"/>
      <c r="E63" s="395"/>
      <c r="F63" s="395"/>
      <c r="G63" s="395"/>
      <c r="H63" s="395"/>
      <c r="I63" s="395"/>
      <c r="J63" s="395"/>
      <c r="K63" s="395"/>
      <c r="L63" s="395"/>
      <c r="M63" s="395"/>
      <c r="N63" s="395"/>
      <c r="O63" s="395"/>
      <c r="P63" s="395"/>
      <c r="Q63" s="395"/>
      <c r="R63" s="395"/>
      <c r="S63" s="395"/>
      <c r="T63" s="395"/>
      <c r="U63" s="395"/>
      <c r="V63" s="395"/>
    </row>
    <row r="97" spans="1:11" x14ac:dyDescent="0.2">
      <c r="A97" s="179"/>
      <c r="B97" s="179"/>
      <c r="C97" s="179"/>
      <c r="D97" s="179"/>
      <c r="E97" s="179"/>
      <c r="F97" s="179"/>
      <c r="G97" s="179"/>
      <c r="H97" s="179"/>
      <c r="I97" s="179"/>
      <c r="J97" s="179"/>
      <c r="K97" s="179"/>
    </row>
  </sheetData>
  <sheetProtection algorithmName="SHA-512" hashValue="JHX7fk08KUmScEKIadl1S9WIQkWHVJIV+UY9AhZAfEs4Sgsqv7QbdXIZuVt3pHh6v/lR75wHYyJ8qNFy3VFJiQ==" saltValue="/v0wOeu5lsrBfL9XFhFcCA==" spinCount="100000" sheet="1" objects="1" scenarios="1"/>
  <mergeCells count="4">
    <mergeCell ref="B51:L56"/>
    <mergeCell ref="A58:AG58"/>
    <mergeCell ref="L63:V63"/>
    <mergeCell ref="A63:K63"/>
  </mergeCells>
  <printOptions horizontalCentered="1"/>
  <pageMargins left="0.25" right="0.25" top="0.75" bottom="0.75" header="0.3" footer="0.3"/>
  <pageSetup paperSize="5" scale="57" fitToHeight="0" pageOrder="overThenDown" orientation="landscape"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635037-091E-427E-8D66-2BA9A63BABDE}">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258" t="s">
        <v>3</v>
      </c>
      <c r="C5" s="258"/>
      <c r="D5" s="258"/>
      <c r="E5" s="258"/>
      <c r="F5" s="565" t="s">
        <v>216</v>
      </c>
      <c r="G5" s="565"/>
      <c r="H5" s="565"/>
      <c r="I5" s="258"/>
      <c r="J5" s="514" t="s">
        <v>95</v>
      </c>
      <c r="K5" s="514"/>
      <c r="L5" s="514"/>
      <c r="M5" s="514"/>
      <c r="N5" s="7"/>
    </row>
    <row r="6" spans="1:14" ht="12.75" customHeight="1" x14ac:dyDescent="0.2">
      <c r="B6" s="513" t="str">
        <f>IF(ISBLANK('4-EXPENSE 1st Period'!B6:E6),"",'4-EXPENSE 1st Period'!B6:E6)</f>
        <v/>
      </c>
      <c r="C6" s="513"/>
      <c r="D6" s="513"/>
      <c r="E6" s="49"/>
      <c r="F6" s="577">
        <f>'4-EXPENSE 1st Period'!$F$6</f>
        <v>0</v>
      </c>
      <c r="G6" s="577"/>
      <c r="H6" s="52" t="s">
        <v>21</v>
      </c>
      <c r="I6" s="4"/>
      <c r="J6" s="513" t="s">
        <v>176</v>
      </c>
      <c r="K6" s="513"/>
      <c r="L6" s="513"/>
      <c r="M6" s="513"/>
    </row>
    <row r="7" spans="1:14" s="6" customFormat="1" ht="13.5" customHeight="1" x14ac:dyDescent="0.15">
      <c r="B7" s="533" t="s">
        <v>4</v>
      </c>
      <c r="C7" s="533"/>
      <c r="D7" s="533"/>
      <c r="E7" s="258"/>
      <c r="F7" s="533" t="s">
        <v>2</v>
      </c>
      <c r="G7" s="533"/>
      <c r="H7" s="533"/>
      <c r="I7" s="258"/>
      <c r="J7" s="533" t="s">
        <v>1</v>
      </c>
      <c r="K7" s="533"/>
      <c r="L7" s="533"/>
      <c r="M7" s="533"/>
      <c r="N7" s="7"/>
    </row>
    <row r="8" spans="1:14" ht="13.9" customHeight="1" x14ac:dyDescent="0.2">
      <c r="B8" s="576" t="str">
        <f>IF(ISBLANK('4-EXPENSE 1st Period'!B8:D8),"",'4-EXPENSE 1st Period'!B8:D8)</f>
        <v/>
      </c>
      <c r="C8" s="576"/>
      <c r="D8" s="576"/>
      <c r="E8" s="51"/>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258"/>
      <c r="I9" s="258"/>
      <c r="J9" s="258"/>
      <c r="K9" s="258"/>
      <c r="L9" s="258"/>
      <c r="M9" s="258"/>
      <c r="N9" s="7"/>
    </row>
    <row r="10" spans="1:14" ht="18" customHeight="1" thickBot="1" x14ac:dyDescent="0.25">
      <c r="B10" s="531"/>
      <c r="C10" s="531"/>
      <c r="D10" s="531"/>
      <c r="E10" s="43"/>
      <c r="F10" s="574"/>
      <c r="G10" s="574"/>
      <c r="H10" s="574"/>
      <c r="I10" s="574"/>
      <c r="J10" s="574"/>
      <c r="K10" s="574"/>
      <c r="L10" s="574"/>
      <c r="M10" s="574"/>
    </row>
    <row r="11" spans="1:14" s="6" customFormat="1" ht="13.5" customHeight="1" x14ac:dyDescent="0.15">
      <c r="B11" s="255" t="s">
        <v>7</v>
      </c>
      <c r="C11" s="258" t="s">
        <v>8</v>
      </c>
      <c r="E11" s="258"/>
      <c r="F11" s="575" t="s">
        <v>7</v>
      </c>
      <c r="G11" s="575"/>
      <c r="H11" s="25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65" t="s">
        <v>9</v>
      </c>
      <c r="C13" s="565"/>
      <c r="D13" s="565"/>
      <c r="E13" s="258"/>
      <c r="F13" s="563" t="s">
        <v>9</v>
      </c>
      <c r="G13" s="563"/>
      <c r="H13" s="563"/>
      <c r="I13" s="563"/>
      <c r="J13" s="563"/>
      <c r="K13" s="563"/>
      <c r="L13" s="563"/>
      <c r="M13" s="563"/>
      <c r="N13" s="7"/>
    </row>
    <row r="14" spans="1:14" ht="12.75" customHeight="1" x14ac:dyDescent="0.2">
      <c r="B14" s="477" t="s">
        <v>19</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39" t="s">
        <v>10</v>
      </c>
      <c r="H15" s="258"/>
      <c r="I15" s="258"/>
      <c r="J15" s="258"/>
      <c r="K15" s="258"/>
      <c r="L15" s="258"/>
      <c r="M15" s="258"/>
      <c r="N15" s="7"/>
    </row>
    <row r="16" spans="1:14" ht="20.25" customHeight="1" thickBot="1" x14ac:dyDescent="0.25">
      <c r="B16" s="38" t="s">
        <v>0</v>
      </c>
      <c r="C16" s="536" t="s">
        <v>23</v>
      </c>
      <c r="D16" s="572"/>
      <c r="E16" s="573"/>
      <c r="F16" s="539" t="s">
        <v>185</v>
      </c>
      <c r="G16" s="540"/>
      <c r="H16" s="541"/>
      <c r="I16" s="542" t="s">
        <v>22</v>
      </c>
      <c r="J16" s="543"/>
      <c r="K16" s="544"/>
      <c r="L16" s="78" t="s">
        <v>25</v>
      </c>
      <c r="M16" s="62" t="s">
        <v>24</v>
      </c>
    </row>
    <row r="17" spans="2:14" s="12" customFormat="1" ht="12.95" customHeight="1" x14ac:dyDescent="0.2">
      <c r="B17" s="90" t="str">
        <f>IF(ISBLANK('3-Budget + REVISE'!B8),"",'3-Budget + REVISE'!B8)</f>
        <v>100 - PERSONNEL - Salary / Wage</v>
      </c>
      <c r="C17" s="578">
        <f>SUM(C18:C39)</f>
        <v>0</v>
      </c>
      <c r="D17" s="578"/>
      <c r="E17" s="578"/>
      <c r="F17" s="578">
        <f t="shared" ref="F17" si="0">SUM(F18:F39)</f>
        <v>0</v>
      </c>
      <c r="G17" s="578"/>
      <c r="H17" s="578"/>
      <c r="I17" s="578">
        <f t="shared" ref="I17" si="1">SUM(I18:I39)</f>
        <v>0</v>
      </c>
      <c r="J17" s="578"/>
      <c r="K17" s="578"/>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20">
        <f>IF('3-Budget + REVISE'!AH9=1,'3-Budget + REVISE'!J9,' 9-EXPENSE 6th Period'!C18)</f>
        <v>0</v>
      </c>
      <c r="D18" s="449"/>
      <c r="E18" s="450"/>
      <c r="F18" s="444"/>
      <c r="G18" s="445"/>
      <c r="H18" s="519"/>
      <c r="I18" s="520">
        <f>F18+' 9-EXPENSE 6th Period'!I18</f>
        <v>0</v>
      </c>
      <c r="J18" s="449"/>
      <c r="K18" s="450"/>
      <c r="L18" s="14" t="str">
        <f t="shared" si="2"/>
        <v/>
      </c>
      <c r="M18" s="112">
        <f t="shared" ref="M18:M105" si="4">C18-I18</f>
        <v>0</v>
      </c>
      <c r="N18" s="15" t="str">
        <f t="shared" si="3"/>
        <v/>
      </c>
    </row>
    <row r="19" spans="2:14" s="11" customFormat="1" ht="12" customHeight="1" x14ac:dyDescent="0.2">
      <c r="B19" s="13">
        <f>IF(ISBLANK('3-Budget + REVISE'!B10),"",'3-Budget + REVISE'!B10)</f>
        <v>0</v>
      </c>
      <c r="C19" s="520">
        <f>IF('3-Budget + REVISE'!AH10=1,'3-Budget + REVISE'!J10,' 9-EXPENSE 6th Period'!C19)</f>
        <v>0</v>
      </c>
      <c r="D19" s="449"/>
      <c r="E19" s="450"/>
      <c r="F19" s="444"/>
      <c r="G19" s="445"/>
      <c r="H19" s="519"/>
      <c r="I19" s="520">
        <f>F19+' 9-EXPENSE 6th Period'!I19</f>
        <v>0</v>
      </c>
      <c r="J19" s="449"/>
      <c r="K19" s="450"/>
      <c r="L19" s="14" t="str">
        <f t="shared" si="2"/>
        <v/>
      </c>
      <c r="M19" s="112">
        <f t="shared" si="4"/>
        <v>0</v>
      </c>
      <c r="N19" s="15" t="str">
        <f t="shared" si="3"/>
        <v/>
      </c>
    </row>
    <row r="20" spans="2:14" s="11" customFormat="1" ht="12" customHeight="1" x14ac:dyDescent="0.2">
      <c r="B20" s="13">
        <f>IF(ISBLANK('3-Budget + REVISE'!B11),"",'3-Budget + REVISE'!B11)</f>
        <v>0</v>
      </c>
      <c r="C20" s="520">
        <f>IF('3-Budget + REVISE'!AH11=1,'3-Budget + REVISE'!J11,' 9-EXPENSE 6th Period'!C20)</f>
        <v>0</v>
      </c>
      <c r="D20" s="449"/>
      <c r="E20" s="450"/>
      <c r="F20" s="444"/>
      <c r="G20" s="445"/>
      <c r="H20" s="519"/>
      <c r="I20" s="520">
        <f>F20+' 9-EXPENSE 6th Period'!I20</f>
        <v>0</v>
      </c>
      <c r="J20" s="449"/>
      <c r="K20" s="450"/>
      <c r="L20" s="14" t="str">
        <f t="shared" si="2"/>
        <v/>
      </c>
      <c r="M20" s="112">
        <f t="shared" si="4"/>
        <v>0</v>
      </c>
      <c r="N20" s="15" t="str">
        <f t="shared" si="3"/>
        <v/>
      </c>
    </row>
    <row r="21" spans="2:14" s="11" customFormat="1" ht="12" customHeight="1" x14ac:dyDescent="0.2">
      <c r="B21" s="13">
        <f>IF(ISBLANK('3-Budget + REVISE'!B12),"",'3-Budget + REVISE'!B12)</f>
        <v>0</v>
      </c>
      <c r="C21" s="520">
        <f>IF('3-Budget + REVISE'!AH12=1,'3-Budget + REVISE'!J12,' 9-EXPENSE 6th Period'!C21)</f>
        <v>0</v>
      </c>
      <c r="D21" s="449"/>
      <c r="E21" s="450"/>
      <c r="F21" s="444"/>
      <c r="G21" s="445"/>
      <c r="H21" s="519"/>
      <c r="I21" s="520">
        <f>F21+' 9-EXPENSE 6th Period'!I21</f>
        <v>0</v>
      </c>
      <c r="J21" s="449"/>
      <c r="K21" s="450"/>
      <c r="L21" s="14" t="str">
        <f t="shared" si="2"/>
        <v/>
      </c>
      <c r="M21" s="112">
        <f t="shared" si="4"/>
        <v>0</v>
      </c>
      <c r="N21" s="15" t="str">
        <f t="shared" si="3"/>
        <v/>
      </c>
    </row>
    <row r="22" spans="2:14" s="11" customFormat="1" ht="12" customHeight="1" x14ac:dyDescent="0.2">
      <c r="B22" s="13">
        <f>IF(ISBLANK('3-Budget + REVISE'!B13),"",'3-Budget + REVISE'!B13)</f>
        <v>0</v>
      </c>
      <c r="C22" s="520">
        <f>IF('3-Budget + REVISE'!AH13=1,'3-Budget + REVISE'!J13,' 9-EXPENSE 6th Period'!C22)</f>
        <v>0</v>
      </c>
      <c r="D22" s="449"/>
      <c r="E22" s="450"/>
      <c r="F22" s="444"/>
      <c r="G22" s="445"/>
      <c r="H22" s="519"/>
      <c r="I22" s="520">
        <f>F22+' 9-EXPENSE 6th Period'!I22</f>
        <v>0</v>
      </c>
      <c r="J22" s="449"/>
      <c r="K22" s="450"/>
      <c r="L22" s="14" t="str">
        <f t="shared" si="2"/>
        <v/>
      </c>
      <c r="M22" s="112">
        <f t="shared" si="4"/>
        <v>0</v>
      </c>
      <c r="N22" s="15" t="str">
        <f t="shared" si="3"/>
        <v/>
      </c>
    </row>
    <row r="23" spans="2:14" s="11" customFormat="1" ht="12" customHeight="1" x14ac:dyDescent="0.2">
      <c r="B23" s="13">
        <f>IF(ISBLANK('3-Budget + REVISE'!B14),"",'3-Budget + REVISE'!B14)</f>
        <v>0</v>
      </c>
      <c r="C23" s="520">
        <f>IF('3-Budget + REVISE'!AH14=1,'3-Budget + REVISE'!J14,' 9-EXPENSE 6th Period'!C23)</f>
        <v>0</v>
      </c>
      <c r="D23" s="449"/>
      <c r="E23" s="450"/>
      <c r="F23" s="444"/>
      <c r="G23" s="445"/>
      <c r="H23" s="519"/>
      <c r="I23" s="520">
        <f>F23+' 9-EXPENSE 6th Period'!I23</f>
        <v>0</v>
      </c>
      <c r="J23" s="449"/>
      <c r="K23" s="450"/>
      <c r="L23" s="14" t="str">
        <f t="shared" si="2"/>
        <v/>
      </c>
      <c r="M23" s="112">
        <f t="shared" si="4"/>
        <v>0</v>
      </c>
      <c r="N23" s="15" t="str">
        <f t="shared" si="3"/>
        <v/>
      </c>
    </row>
    <row r="24" spans="2:14" s="11" customFormat="1" ht="12" customHeight="1" x14ac:dyDescent="0.2">
      <c r="B24" s="13">
        <f>IF(ISBLANK('3-Budget + REVISE'!B15),"",'3-Budget + REVISE'!B15)</f>
        <v>0</v>
      </c>
      <c r="C24" s="520">
        <f>IF('3-Budget + REVISE'!AH15=1,'3-Budget + REVISE'!J15,' 9-EXPENSE 6th Period'!C24)</f>
        <v>0</v>
      </c>
      <c r="D24" s="449"/>
      <c r="E24" s="450"/>
      <c r="F24" s="444"/>
      <c r="G24" s="445"/>
      <c r="H24" s="519"/>
      <c r="I24" s="520">
        <f>F24+' 9-EXPENSE 6th Period'!I24</f>
        <v>0</v>
      </c>
      <c r="J24" s="449"/>
      <c r="K24" s="450"/>
      <c r="L24" s="14" t="str">
        <f t="shared" si="2"/>
        <v/>
      </c>
      <c r="M24" s="112">
        <f t="shared" si="4"/>
        <v>0</v>
      </c>
      <c r="N24" s="15" t="str">
        <f t="shared" si="3"/>
        <v/>
      </c>
    </row>
    <row r="25" spans="2:14" s="11" customFormat="1" ht="12" customHeight="1" x14ac:dyDescent="0.2">
      <c r="B25" s="13">
        <f>IF(ISBLANK('3-Budget + REVISE'!B16),"",'3-Budget + REVISE'!B16)</f>
        <v>0</v>
      </c>
      <c r="C25" s="520">
        <f>IF('3-Budget + REVISE'!AH16=1,'3-Budget + REVISE'!J16,' 9-EXPENSE 6th Period'!C25)</f>
        <v>0</v>
      </c>
      <c r="D25" s="449"/>
      <c r="E25" s="450"/>
      <c r="F25" s="444"/>
      <c r="G25" s="445"/>
      <c r="H25" s="519"/>
      <c r="I25" s="520">
        <f>F25+' 9-EXPENSE 6th Period'!I25</f>
        <v>0</v>
      </c>
      <c r="J25" s="449"/>
      <c r="K25" s="450"/>
      <c r="L25" s="14" t="str">
        <f t="shared" si="2"/>
        <v/>
      </c>
      <c r="M25" s="112">
        <f t="shared" si="4"/>
        <v>0</v>
      </c>
      <c r="N25" s="15" t="str">
        <f t="shared" si="3"/>
        <v/>
      </c>
    </row>
    <row r="26" spans="2:14" s="11" customFormat="1" ht="12" customHeight="1" x14ac:dyDescent="0.2">
      <c r="B26" s="13">
        <f>IF(ISBLANK('3-Budget + REVISE'!B17),"",'3-Budget + REVISE'!B17)</f>
        <v>0</v>
      </c>
      <c r="C26" s="520">
        <f>IF('3-Budget + REVISE'!AH17=1,'3-Budget + REVISE'!J17,' 9-EXPENSE 6th Period'!C26)</f>
        <v>0</v>
      </c>
      <c r="D26" s="449"/>
      <c r="E26" s="450"/>
      <c r="F26" s="444"/>
      <c r="G26" s="445"/>
      <c r="H26" s="519"/>
      <c r="I26" s="520">
        <f>F26+' 9-EXPENSE 6th Period'!I26</f>
        <v>0</v>
      </c>
      <c r="J26" s="449"/>
      <c r="K26" s="450"/>
      <c r="L26" s="14" t="str">
        <f t="shared" si="2"/>
        <v/>
      </c>
      <c r="M26" s="112">
        <f t="shared" si="4"/>
        <v>0</v>
      </c>
      <c r="N26" s="15" t="str">
        <f t="shared" si="3"/>
        <v/>
      </c>
    </row>
    <row r="27" spans="2:14" s="11" customFormat="1" ht="12" customHeight="1" x14ac:dyDescent="0.2">
      <c r="B27" s="13">
        <f>IF(ISBLANK('3-Budget + REVISE'!B18),"",'3-Budget + REVISE'!B18)</f>
        <v>0</v>
      </c>
      <c r="C27" s="520">
        <f>IF('3-Budget + REVISE'!AH18=1,'3-Budget + REVISE'!J18,' 9-EXPENSE 6th Period'!C27)</f>
        <v>0</v>
      </c>
      <c r="D27" s="449"/>
      <c r="E27" s="450"/>
      <c r="F27" s="444"/>
      <c r="G27" s="445"/>
      <c r="H27" s="519"/>
      <c r="I27" s="520">
        <f>F27+' 9-EXPENSE 6th Period'!I27</f>
        <v>0</v>
      </c>
      <c r="J27" s="449"/>
      <c r="K27" s="450"/>
      <c r="L27" s="14" t="str">
        <f t="shared" si="2"/>
        <v/>
      </c>
      <c r="M27" s="112">
        <f t="shared" si="4"/>
        <v>0</v>
      </c>
      <c r="N27" s="15" t="str">
        <f t="shared" si="3"/>
        <v/>
      </c>
    </row>
    <row r="28" spans="2:14" s="11" customFormat="1" ht="12" customHeight="1" x14ac:dyDescent="0.2">
      <c r="B28" s="13">
        <f>IF(ISBLANK('3-Budget + REVISE'!B19),"",'3-Budget + REVISE'!B19)</f>
        <v>0</v>
      </c>
      <c r="C28" s="520">
        <f>IF('3-Budget + REVISE'!AH19=1,'3-Budget + REVISE'!J19,' 9-EXPENSE 6th Period'!C28)</f>
        <v>0</v>
      </c>
      <c r="D28" s="449"/>
      <c r="E28" s="450"/>
      <c r="F28" s="444"/>
      <c r="G28" s="445"/>
      <c r="H28" s="519"/>
      <c r="I28" s="520">
        <f>F28+' 9-EXPENSE 6th Period'!I28</f>
        <v>0</v>
      </c>
      <c r="J28" s="449"/>
      <c r="K28" s="450"/>
      <c r="L28" s="14" t="str">
        <f t="shared" si="2"/>
        <v/>
      </c>
      <c r="M28" s="112">
        <f t="shared" si="4"/>
        <v>0</v>
      </c>
      <c r="N28" s="15" t="str">
        <f t="shared" si="3"/>
        <v/>
      </c>
    </row>
    <row r="29" spans="2:14" s="11" customFormat="1" ht="12" customHeight="1" x14ac:dyDescent="0.2">
      <c r="B29" s="13">
        <f>IF(ISBLANK('3-Budget + REVISE'!B20),"",'3-Budget + REVISE'!B20)</f>
        <v>0</v>
      </c>
      <c r="C29" s="520">
        <f>IF('3-Budget + REVISE'!AH20=1,'3-Budget + REVISE'!J20,' 9-EXPENSE 6th Period'!C29)</f>
        <v>0</v>
      </c>
      <c r="D29" s="449"/>
      <c r="E29" s="450"/>
      <c r="F29" s="444"/>
      <c r="G29" s="445"/>
      <c r="H29" s="519"/>
      <c r="I29" s="520">
        <f>F29+' 9-EXPENSE 6th Period'!I29</f>
        <v>0</v>
      </c>
      <c r="J29" s="449"/>
      <c r="K29" s="450"/>
      <c r="L29" s="14" t="str">
        <f t="shared" si="2"/>
        <v/>
      </c>
      <c r="M29" s="112">
        <f t="shared" si="4"/>
        <v>0</v>
      </c>
      <c r="N29" s="15" t="str">
        <f t="shared" si="3"/>
        <v/>
      </c>
    </row>
    <row r="30" spans="2:14" s="11" customFormat="1" ht="12" customHeight="1" x14ac:dyDescent="0.2">
      <c r="B30" s="13">
        <f>IF(ISBLANK('3-Budget + REVISE'!B21),"",'3-Budget + REVISE'!B21)</f>
        <v>0</v>
      </c>
      <c r="C30" s="520">
        <f>IF('3-Budget + REVISE'!AH21=1,'3-Budget + REVISE'!J21,' 9-EXPENSE 6th Period'!C30)</f>
        <v>0</v>
      </c>
      <c r="D30" s="449"/>
      <c r="E30" s="450"/>
      <c r="F30" s="444"/>
      <c r="G30" s="445"/>
      <c r="H30" s="519"/>
      <c r="I30" s="520">
        <f>F30+' 9-EXPENSE 6th Period'!I30</f>
        <v>0</v>
      </c>
      <c r="J30" s="449"/>
      <c r="K30" s="450"/>
      <c r="L30" s="14" t="str">
        <f t="shared" si="2"/>
        <v/>
      </c>
      <c r="M30" s="112">
        <f t="shared" si="4"/>
        <v>0</v>
      </c>
      <c r="N30" s="15" t="str">
        <f t="shared" si="3"/>
        <v/>
      </c>
    </row>
    <row r="31" spans="2:14" s="11" customFormat="1" ht="12" customHeight="1" x14ac:dyDescent="0.2">
      <c r="B31" s="13">
        <f>IF(ISBLANK('3-Budget + REVISE'!B22),"",'3-Budget + REVISE'!B22)</f>
        <v>0</v>
      </c>
      <c r="C31" s="520">
        <f>IF('3-Budget + REVISE'!AH22=1,'3-Budget + REVISE'!J22,' 9-EXPENSE 6th Period'!C31)</f>
        <v>0</v>
      </c>
      <c r="D31" s="449"/>
      <c r="E31" s="450"/>
      <c r="F31" s="444"/>
      <c r="G31" s="445"/>
      <c r="H31" s="519"/>
      <c r="I31" s="520">
        <f>F31+' 9-EXPENSE 6th Period'!I31</f>
        <v>0</v>
      </c>
      <c r="J31" s="449"/>
      <c r="K31" s="450"/>
      <c r="L31" s="14" t="str">
        <f t="shared" si="2"/>
        <v/>
      </c>
      <c r="M31" s="112">
        <f t="shared" si="4"/>
        <v>0</v>
      </c>
      <c r="N31" s="15" t="str">
        <f t="shared" si="3"/>
        <v/>
      </c>
    </row>
    <row r="32" spans="2:14" s="11" customFormat="1" ht="12" customHeight="1" x14ac:dyDescent="0.2">
      <c r="B32" s="13">
        <f>IF(ISBLANK('3-Budget + REVISE'!B23),"",'3-Budget + REVISE'!B23)</f>
        <v>0</v>
      </c>
      <c r="C32" s="520">
        <f>IF('3-Budget + REVISE'!AH23=1,'3-Budget + REVISE'!J23,' 9-EXPENSE 6th Period'!C32)</f>
        <v>0</v>
      </c>
      <c r="D32" s="449"/>
      <c r="E32" s="450"/>
      <c r="F32" s="444"/>
      <c r="G32" s="445"/>
      <c r="H32" s="519"/>
      <c r="I32" s="520">
        <f>F32+' 9-EXPENSE 6th Period'!I32</f>
        <v>0</v>
      </c>
      <c r="J32" s="449"/>
      <c r="K32" s="450"/>
      <c r="L32" s="14" t="str">
        <f t="shared" si="2"/>
        <v/>
      </c>
      <c r="M32" s="112">
        <f t="shared" si="4"/>
        <v>0</v>
      </c>
      <c r="N32" s="15" t="str">
        <f t="shared" si="3"/>
        <v/>
      </c>
    </row>
    <row r="33" spans="2:14" s="11" customFormat="1" ht="12" customHeight="1" x14ac:dyDescent="0.2">
      <c r="B33" s="13">
        <f>IF(ISBLANK('3-Budget + REVISE'!B24),"",'3-Budget + REVISE'!B24)</f>
        <v>0</v>
      </c>
      <c r="C33" s="520">
        <f>IF('3-Budget + REVISE'!AH24=1,'3-Budget + REVISE'!J24,' 9-EXPENSE 6th Period'!C33)</f>
        <v>0</v>
      </c>
      <c r="D33" s="449"/>
      <c r="E33" s="450"/>
      <c r="F33" s="444"/>
      <c r="G33" s="445"/>
      <c r="H33" s="519"/>
      <c r="I33" s="520">
        <f>F33+' 9-EXPENSE 6th Period'!I33</f>
        <v>0</v>
      </c>
      <c r="J33" s="449"/>
      <c r="K33" s="450"/>
      <c r="L33" s="14" t="str">
        <f t="shared" si="2"/>
        <v/>
      </c>
      <c r="M33" s="112">
        <f t="shared" si="4"/>
        <v>0</v>
      </c>
      <c r="N33" s="15" t="str">
        <f t="shared" si="3"/>
        <v/>
      </c>
    </row>
    <row r="34" spans="2:14" s="11" customFormat="1" ht="12" customHeight="1" x14ac:dyDescent="0.2">
      <c r="B34" s="13">
        <f>IF(ISBLANK('3-Budget + REVISE'!B25),"",'3-Budget + REVISE'!B25)</f>
        <v>0</v>
      </c>
      <c r="C34" s="520">
        <f>IF('3-Budget + REVISE'!AH25=1,'3-Budget + REVISE'!J25,' 9-EXPENSE 6th Period'!C34)</f>
        <v>0</v>
      </c>
      <c r="D34" s="449"/>
      <c r="E34" s="450"/>
      <c r="F34" s="444"/>
      <c r="G34" s="445"/>
      <c r="H34" s="519"/>
      <c r="I34" s="520">
        <f>F34+' 9-EXPENSE 6th Period'!I34</f>
        <v>0</v>
      </c>
      <c r="J34" s="449"/>
      <c r="K34" s="450"/>
      <c r="L34" s="14" t="str">
        <f t="shared" si="2"/>
        <v/>
      </c>
      <c r="M34" s="112">
        <f t="shared" si="4"/>
        <v>0</v>
      </c>
      <c r="N34" s="15" t="str">
        <f t="shared" si="3"/>
        <v/>
      </c>
    </row>
    <row r="35" spans="2:14" s="11" customFormat="1" ht="12" customHeight="1" x14ac:dyDescent="0.2">
      <c r="B35" s="13">
        <f>IF(ISBLANK('3-Budget + REVISE'!B26),"",'3-Budget + REVISE'!B26)</f>
        <v>0</v>
      </c>
      <c r="C35" s="520">
        <f>IF('3-Budget + REVISE'!AH26=1,'3-Budget + REVISE'!J26,' 9-EXPENSE 6th Period'!C35)</f>
        <v>0</v>
      </c>
      <c r="D35" s="449"/>
      <c r="E35" s="450"/>
      <c r="F35" s="444"/>
      <c r="G35" s="445"/>
      <c r="H35" s="519"/>
      <c r="I35" s="520">
        <f>F35+' 9-EXPENSE 6th Period'!I35</f>
        <v>0</v>
      </c>
      <c r="J35" s="449"/>
      <c r="K35" s="450"/>
      <c r="L35" s="14" t="str">
        <f t="shared" si="2"/>
        <v/>
      </c>
      <c r="M35" s="112">
        <f t="shared" si="4"/>
        <v>0</v>
      </c>
      <c r="N35" s="15" t="str">
        <f t="shared" si="3"/>
        <v/>
      </c>
    </row>
    <row r="36" spans="2:14" s="11" customFormat="1" ht="12" customHeight="1" x14ac:dyDescent="0.2">
      <c r="B36" s="13">
        <f>IF(ISBLANK('3-Budget + REVISE'!B27),"",'3-Budget + REVISE'!B27)</f>
        <v>0</v>
      </c>
      <c r="C36" s="520">
        <f>IF('3-Budget + REVISE'!AH27=1,'3-Budget + REVISE'!J27,' 9-EXPENSE 6th Period'!C36)</f>
        <v>0</v>
      </c>
      <c r="D36" s="449"/>
      <c r="E36" s="450"/>
      <c r="F36" s="444"/>
      <c r="G36" s="445"/>
      <c r="H36" s="519"/>
      <c r="I36" s="520">
        <f>F36+' 9-EXPENSE 6th Period'!I36</f>
        <v>0</v>
      </c>
      <c r="J36" s="449"/>
      <c r="K36" s="450"/>
      <c r="L36" s="14" t="str">
        <f t="shared" si="2"/>
        <v/>
      </c>
      <c r="M36" s="112">
        <f t="shared" si="4"/>
        <v>0</v>
      </c>
      <c r="N36" s="15" t="str">
        <f t="shared" si="3"/>
        <v/>
      </c>
    </row>
    <row r="37" spans="2:14" s="11" customFormat="1" ht="12" customHeight="1" x14ac:dyDescent="0.2">
      <c r="B37" s="13">
        <f>IF(ISBLANK('3-Budget + REVISE'!B28),"",'3-Budget + REVISE'!B28)</f>
        <v>0</v>
      </c>
      <c r="C37" s="520">
        <f>IF('3-Budget + REVISE'!AH28=1,'3-Budget + REVISE'!J28,' 9-EXPENSE 6th Period'!C37)</f>
        <v>0</v>
      </c>
      <c r="D37" s="449"/>
      <c r="E37" s="450"/>
      <c r="F37" s="444"/>
      <c r="G37" s="445"/>
      <c r="H37" s="519"/>
      <c r="I37" s="520">
        <f>F37+' 9-EXPENSE 6th Period'!I37</f>
        <v>0</v>
      </c>
      <c r="J37" s="449"/>
      <c r="K37" s="450"/>
      <c r="L37" s="14" t="str">
        <f t="shared" si="2"/>
        <v/>
      </c>
      <c r="M37" s="112">
        <f t="shared" si="4"/>
        <v>0</v>
      </c>
      <c r="N37" s="15" t="str">
        <f t="shared" si="3"/>
        <v/>
      </c>
    </row>
    <row r="38" spans="2:14" s="11" customFormat="1" ht="12" customHeight="1" x14ac:dyDescent="0.2">
      <c r="B38" s="13">
        <f>IF(ISBLANK('3-Budget + REVISE'!B29),"",'3-Budget + REVISE'!B29)</f>
        <v>0</v>
      </c>
      <c r="C38" s="520">
        <f>IF('3-Budget + REVISE'!AH29=1,'3-Budget + REVISE'!J29,' 9-EXPENSE 6th Period'!C38)</f>
        <v>0</v>
      </c>
      <c r="D38" s="449"/>
      <c r="E38" s="450"/>
      <c r="F38" s="444"/>
      <c r="G38" s="445"/>
      <c r="H38" s="519"/>
      <c r="I38" s="520">
        <f>F38+' 9-EXPENSE 6th Period'!I38</f>
        <v>0</v>
      </c>
      <c r="J38" s="449"/>
      <c r="K38" s="450"/>
      <c r="L38" s="14" t="str">
        <f t="shared" si="2"/>
        <v/>
      </c>
      <c r="M38" s="112">
        <f t="shared" si="4"/>
        <v>0</v>
      </c>
      <c r="N38" s="15" t="str">
        <f t="shared" si="3"/>
        <v/>
      </c>
    </row>
    <row r="39" spans="2:14" s="11" customFormat="1" ht="12" customHeight="1" x14ac:dyDescent="0.2">
      <c r="B39" s="13">
        <f>IF(ISBLANK('3-Budget + REVISE'!B30),"",'3-Budget + REVISE'!B30)</f>
        <v>0</v>
      </c>
      <c r="C39" s="520">
        <f>IF('3-Budget + REVISE'!AH30=1,'3-Budget + REVISE'!J30,' 9-EXPENSE 6th Period'!C39)</f>
        <v>0</v>
      </c>
      <c r="D39" s="449"/>
      <c r="E39" s="450"/>
      <c r="F39" s="444"/>
      <c r="G39" s="445"/>
      <c r="H39" s="519"/>
      <c r="I39" s="520">
        <f>F39+' 9-EXPENSE 6th Period'!I39</f>
        <v>0</v>
      </c>
      <c r="J39" s="449"/>
      <c r="K39" s="450"/>
      <c r="L39" s="14" t="str">
        <f t="shared" si="2"/>
        <v/>
      </c>
      <c r="M39" s="112">
        <f t="shared" si="4"/>
        <v>0</v>
      </c>
      <c r="N39" s="15" t="str">
        <f t="shared" si="3"/>
        <v/>
      </c>
    </row>
    <row r="40" spans="2:14" s="20" customFormat="1" ht="12.9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si="2"/>
        <v/>
      </c>
      <c r="M40" s="118">
        <f t="shared" si="4"/>
        <v>0</v>
      </c>
      <c r="N40" s="15" t="str">
        <f t="shared" si="3"/>
        <v/>
      </c>
    </row>
    <row r="41" spans="2:14" s="11" customFormat="1" ht="12" customHeight="1" x14ac:dyDescent="0.2">
      <c r="B41" s="13">
        <f>IF(ISBLANK('3-Budget + REVISE'!B32),"",'3-Budget + REVISE'!B32)</f>
        <v>0</v>
      </c>
      <c r="C41" s="520">
        <f>IF('3-Budget + REVISE'!AH32=1,'3-Budget + REVISE'!J32,' 9-EXPENSE 6th Period'!C41)</f>
        <v>0</v>
      </c>
      <c r="D41" s="449"/>
      <c r="E41" s="450"/>
      <c r="F41" s="444"/>
      <c r="G41" s="445"/>
      <c r="H41" s="519"/>
      <c r="I41" s="520">
        <f>F41+' 9-EXPENSE 6th Period'!I41</f>
        <v>0</v>
      </c>
      <c r="J41" s="449"/>
      <c r="K41" s="450"/>
      <c r="L41" s="14" t="str">
        <f t="shared" si="2"/>
        <v/>
      </c>
      <c r="M41" s="112">
        <f t="shared" si="4"/>
        <v>0</v>
      </c>
      <c r="N41" s="15" t="str">
        <f t="shared" si="3"/>
        <v/>
      </c>
    </row>
    <row r="42" spans="2:14" s="11" customFormat="1" ht="12" customHeight="1" x14ac:dyDescent="0.2">
      <c r="B42" s="13">
        <f>IF(ISBLANK('3-Budget + REVISE'!B33),"",'3-Budget + REVISE'!B33)</f>
        <v>0</v>
      </c>
      <c r="C42" s="520">
        <f>IF('3-Budget + REVISE'!AH33=1,'3-Budget + REVISE'!J33,' 9-EXPENSE 6th Period'!C42)</f>
        <v>0</v>
      </c>
      <c r="D42" s="449"/>
      <c r="E42" s="450"/>
      <c r="F42" s="444"/>
      <c r="G42" s="445"/>
      <c r="H42" s="519"/>
      <c r="I42" s="520">
        <f>F42+' 9-EXPENSE 6th Period'!I42</f>
        <v>0</v>
      </c>
      <c r="J42" s="449"/>
      <c r="K42" s="450"/>
      <c r="L42" s="14" t="str">
        <f t="shared" si="2"/>
        <v/>
      </c>
      <c r="M42" s="112">
        <f t="shared" si="4"/>
        <v>0</v>
      </c>
      <c r="N42" s="15" t="str">
        <f t="shared" si="3"/>
        <v/>
      </c>
    </row>
    <row r="43" spans="2:14" s="11" customFormat="1" ht="12" customHeight="1" x14ac:dyDescent="0.2">
      <c r="B43" s="13">
        <f>IF(ISBLANK('3-Budget + REVISE'!B34),"",'3-Budget + REVISE'!B34)</f>
        <v>0</v>
      </c>
      <c r="C43" s="520">
        <f>IF('3-Budget + REVISE'!AH34=1,'3-Budget + REVISE'!J34,' 9-EXPENSE 6th Period'!C43)</f>
        <v>0</v>
      </c>
      <c r="D43" s="449"/>
      <c r="E43" s="450"/>
      <c r="F43" s="444"/>
      <c r="G43" s="445"/>
      <c r="H43" s="519"/>
      <c r="I43" s="520">
        <f>F43+' 9-EXPENSE 6th Period'!I43</f>
        <v>0</v>
      </c>
      <c r="J43" s="449"/>
      <c r="K43" s="450"/>
      <c r="L43" s="14" t="str">
        <f t="shared" si="2"/>
        <v/>
      </c>
      <c r="M43" s="112">
        <f t="shared" si="4"/>
        <v>0</v>
      </c>
      <c r="N43" s="15" t="str">
        <f t="shared" si="3"/>
        <v/>
      </c>
    </row>
    <row r="44" spans="2:14" s="11" customFormat="1" ht="12" customHeight="1" x14ac:dyDescent="0.2">
      <c r="B44" s="13">
        <f>IF(ISBLANK('3-Budget + REVISE'!B35),"",'3-Budget + REVISE'!B35)</f>
        <v>0</v>
      </c>
      <c r="C44" s="520">
        <f>IF('3-Budget + REVISE'!AH35=1,'3-Budget + REVISE'!J35,' 9-EXPENSE 6th Period'!C44)</f>
        <v>0</v>
      </c>
      <c r="D44" s="449"/>
      <c r="E44" s="450"/>
      <c r="F44" s="444"/>
      <c r="G44" s="445"/>
      <c r="H44" s="519"/>
      <c r="I44" s="520">
        <f>F44+' 9-EXPENSE 6th Period'!I44</f>
        <v>0</v>
      </c>
      <c r="J44" s="449"/>
      <c r="K44" s="450"/>
      <c r="L44" s="14" t="str">
        <f t="shared" si="2"/>
        <v/>
      </c>
      <c r="M44" s="112">
        <f t="shared" si="4"/>
        <v>0</v>
      </c>
      <c r="N44" s="15" t="str">
        <f t="shared" si="3"/>
        <v/>
      </c>
    </row>
    <row r="45" spans="2:14" s="11" customFormat="1" ht="12" customHeight="1" x14ac:dyDescent="0.2">
      <c r="B45" s="13">
        <f>IF(ISBLANK('3-Budget + REVISE'!B36),"",'3-Budget + REVISE'!B36)</f>
        <v>0</v>
      </c>
      <c r="C45" s="520">
        <f>IF('3-Budget + REVISE'!AH36=1,'3-Budget + REVISE'!J36,' 9-EXPENSE 6th Period'!C45)</f>
        <v>0</v>
      </c>
      <c r="D45" s="449"/>
      <c r="E45" s="450"/>
      <c r="F45" s="444"/>
      <c r="G45" s="445"/>
      <c r="H45" s="519"/>
      <c r="I45" s="520">
        <f>F45+' 9-EXPENSE 6th Period'!I45</f>
        <v>0</v>
      </c>
      <c r="J45" s="449"/>
      <c r="K45" s="450"/>
      <c r="L45" s="14" t="str">
        <f t="shared" si="2"/>
        <v/>
      </c>
      <c r="M45" s="112">
        <f t="shared" si="4"/>
        <v>0</v>
      </c>
      <c r="N45" s="15" t="str">
        <f t="shared" si="3"/>
        <v/>
      </c>
    </row>
    <row r="46" spans="2:14" s="11" customFormat="1" ht="12" customHeight="1" x14ac:dyDescent="0.2">
      <c r="B46" s="13">
        <f>IF(ISBLANK('3-Budget + REVISE'!B37),"",'3-Budget + REVISE'!B37)</f>
        <v>0</v>
      </c>
      <c r="C46" s="520">
        <f>IF('3-Budget + REVISE'!AH37=1,'3-Budget + REVISE'!J37,' 9-EXPENSE 6th Period'!C46)</f>
        <v>0</v>
      </c>
      <c r="D46" s="449"/>
      <c r="E46" s="450"/>
      <c r="F46" s="444"/>
      <c r="G46" s="445"/>
      <c r="H46" s="519"/>
      <c r="I46" s="520">
        <f>F46+' 9-EXPENSE 6th Period'!I46</f>
        <v>0</v>
      </c>
      <c r="J46" s="449"/>
      <c r="K46" s="450"/>
      <c r="L46" s="14" t="str">
        <f t="shared" si="2"/>
        <v/>
      </c>
      <c r="M46" s="112">
        <f t="shared" si="4"/>
        <v>0</v>
      </c>
      <c r="N46" s="15" t="str">
        <f t="shared" si="3"/>
        <v/>
      </c>
    </row>
    <row r="47" spans="2:14" s="11" customFormat="1" ht="12" customHeight="1" x14ac:dyDescent="0.2">
      <c r="B47" s="13">
        <f>IF(ISBLANK('3-Budget + REVISE'!B38),"",'3-Budget + REVISE'!B38)</f>
        <v>0</v>
      </c>
      <c r="C47" s="520">
        <f>IF('3-Budget + REVISE'!AH38=1,'3-Budget + REVISE'!J38,' 9-EXPENSE 6th Period'!C47)</f>
        <v>0</v>
      </c>
      <c r="D47" s="449"/>
      <c r="E47" s="450"/>
      <c r="F47" s="444"/>
      <c r="G47" s="445"/>
      <c r="H47" s="519"/>
      <c r="I47" s="520">
        <f>F47+' 9-EXPENSE 6th Period'!I47</f>
        <v>0</v>
      </c>
      <c r="J47" s="449"/>
      <c r="K47" s="450"/>
      <c r="L47" s="14" t="str">
        <f t="shared" si="2"/>
        <v/>
      </c>
      <c r="M47" s="112">
        <f t="shared" si="4"/>
        <v>0</v>
      </c>
      <c r="N47" s="15" t="str">
        <f t="shared" si="3"/>
        <v/>
      </c>
    </row>
    <row r="48" spans="2:14" s="11" customFormat="1" ht="12" customHeight="1" x14ac:dyDescent="0.2">
      <c r="B48" s="13">
        <f>IF(ISBLANK('3-Budget + REVISE'!B39),"",'3-Budget + REVISE'!B39)</f>
        <v>0</v>
      </c>
      <c r="C48" s="520">
        <f>IF('3-Budget + REVISE'!AH39=1,'3-Budget + REVISE'!J39,' 9-EXPENSE 6th Period'!C48)</f>
        <v>0</v>
      </c>
      <c r="D48" s="449"/>
      <c r="E48" s="450"/>
      <c r="F48" s="444"/>
      <c r="G48" s="445"/>
      <c r="H48" s="519"/>
      <c r="I48" s="520">
        <f>F48+' 9-EXPENSE 6th Period'!I48</f>
        <v>0</v>
      </c>
      <c r="J48" s="449"/>
      <c r="K48" s="450"/>
      <c r="L48" s="14" t="str">
        <f t="shared" si="2"/>
        <v/>
      </c>
      <c r="M48" s="112">
        <f t="shared" si="4"/>
        <v>0</v>
      </c>
      <c r="N48" s="15" t="str">
        <f t="shared" si="3"/>
        <v/>
      </c>
    </row>
    <row r="49" spans="2:14" s="11" customFormat="1" ht="12" customHeight="1" x14ac:dyDescent="0.2">
      <c r="B49" s="13">
        <f>IF(ISBLANK('3-Budget + REVISE'!B40),"",'3-Budget + REVISE'!B40)</f>
        <v>0</v>
      </c>
      <c r="C49" s="520">
        <f>IF('3-Budget + REVISE'!AH40=1,'3-Budget + REVISE'!J40,' 9-EXPENSE 6th Period'!C49)</f>
        <v>0</v>
      </c>
      <c r="D49" s="449"/>
      <c r="E49" s="450"/>
      <c r="F49" s="444"/>
      <c r="G49" s="445"/>
      <c r="H49" s="519"/>
      <c r="I49" s="520">
        <f>F49+' 9-EXPENSE 6th Period'!I49</f>
        <v>0</v>
      </c>
      <c r="J49" s="449"/>
      <c r="K49" s="450"/>
      <c r="L49" s="14" t="str">
        <f t="shared" si="2"/>
        <v/>
      </c>
      <c r="M49" s="112">
        <f t="shared" si="4"/>
        <v>0</v>
      </c>
      <c r="N49" s="15" t="str">
        <f t="shared" si="3"/>
        <v/>
      </c>
    </row>
    <row r="50" spans="2:14" s="11" customFormat="1" ht="12" customHeight="1" x14ac:dyDescent="0.2">
      <c r="B50" s="13">
        <f>IF(ISBLANK('3-Budget + REVISE'!B41),"",'3-Budget + REVISE'!B41)</f>
        <v>0</v>
      </c>
      <c r="C50" s="520">
        <f>IF('3-Budget + REVISE'!AH41=1,'3-Budget + REVISE'!J41,' 9-EXPENSE 6th Period'!C50)</f>
        <v>0</v>
      </c>
      <c r="D50" s="449"/>
      <c r="E50" s="450"/>
      <c r="F50" s="444"/>
      <c r="G50" s="445"/>
      <c r="H50" s="519"/>
      <c r="I50" s="520">
        <f>F50+' 9-EXPENSE 6th Period'!I50</f>
        <v>0</v>
      </c>
      <c r="J50" s="449"/>
      <c r="K50" s="450"/>
      <c r="L50" s="14" t="str">
        <f t="shared" si="2"/>
        <v/>
      </c>
      <c r="M50" s="112">
        <f t="shared" si="4"/>
        <v>0</v>
      </c>
      <c r="N50" s="15" t="str">
        <f t="shared" si="3"/>
        <v/>
      </c>
    </row>
    <row r="51" spans="2:14" s="11" customFormat="1" ht="12" customHeight="1" x14ac:dyDescent="0.2">
      <c r="B51" s="13">
        <f>IF(ISBLANK('3-Budget + REVISE'!B42),"",'3-Budget + REVISE'!B42)</f>
        <v>0</v>
      </c>
      <c r="C51" s="520">
        <f>IF('3-Budget + REVISE'!AH42=1,'3-Budget + REVISE'!J42,' 9-EXPENSE 6th Period'!C51)</f>
        <v>0</v>
      </c>
      <c r="D51" s="449"/>
      <c r="E51" s="450"/>
      <c r="F51" s="444"/>
      <c r="G51" s="445"/>
      <c r="H51" s="519"/>
      <c r="I51" s="520">
        <f>F51+' 9-EXPENSE 6th Period'!I51</f>
        <v>0</v>
      </c>
      <c r="J51" s="449"/>
      <c r="K51" s="450"/>
      <c r="L51" s="14" t="str">
        <f t="shared" si="2"/>
        <v/>
      </c>
      <c r="M51" s="112">
        <f t="shared" si="4"/>
        <v>0</v>
      </c>
      <c r="N51" s="15" t="str">
        <f t="shared" si="3"/>
        <v/>
      </c>
    </row>
    <row r="52" spans="2:14" s="11" customFormat="1" ht="12" customHeight="1" x14ac:dyDescent="0.2">
      <c r="B52" s="13">
        <f>IF(ISBLANK('3-Budget + REVISE'!B43),"",'3-Budget + REVISE'!B43)</f>
        <v>0</v>
      </c>
      <c r="C52" s="520">
        <f>IF('3-Budget + REVISE'!AH43=1,'3-Budget + REVISE'!J43,' 9-EXPENSE 6th Period'!C52)</f>
        <v>0</v>
      </c>
      <c r="D52" s="449"/>
      <c r="E52" s="450"/>
      <c r="F52" s="444"/>
      <c r="G52" s="445"/>
      <c r="H52" s="519"/>
      <c r="I52" s="520">
        <f>F52+' 9-EXPENSE 6th Period'!I52</f>
        <v>0</v>
      </c>
      <c r="J52" s="449"/>
      <c r="K52" s="450"/>
      <c r="L52" s="14" t="str">
        <f t="shared" si="2"/>
        <v/>
      </c>
      <c r="M52" s="112">
        <f t="shared" si="4"/>
        <v>0</v>
      </c>
      <c r="N52" s="15" t="str">
        <f t="shared" si="3"/>
        <v/>
      </c>
    </row>
    <row r="53" spans="2:14" s="11" customFormat="1" ht="12" customHeight="1" x14ac:dyDescent="0.2">
      <c r="B53" s="13">
        <f>IF(ISBLANK('3-Budget + REVISE'!B44),"",'3-Budget + REVISE'!B44)</f>
        <v>0</v>
      </c>
      <c r="C53" s="520">
        <f>IF('3-Budget + REVISE'!AH44=1,'3-Budget + REVISE'!J44,' 9-EXPENSE 6th Period'!C53)</f>
        <v>0</v>
      </c>
      <c r="D53" s="449"/>
      <c r="E53" s="450"/>
      <c r="F53" s="444"/>
      <c r="G53" s="445"/>
      <c r="H53" s="519"/>
      <c r="I53" s="520">
        <f>F53+' 9-EXPENSE 6th Period'!I53</f>
        <v>0</v>
      </c>
      <c r="J53" s="449"/>
      <c r="K53" s="450"/>
      <c r="L53" s="14" t="str">
        <f t="shared" si="2"/>
        <v/>
      </c>
      <c r="M53" s="112">
        <f t="shared" si="4"/>
        <v>0</v>
      </c>
      <c r="N53" s="15" t="str">
        <f t="shared" si="3"/>
        <v/>
      </c>
    </row>
    <row r="54" spans="2:14" s="11" customFormat="1" ht="12" customHeight="1" x14ac:dyDescent="0.2">
      <c r="B54" s="13">
        <f>IF(ISBLANK('3-Budget + REVISE'!B45),"",'3-Budget + REVISE'!B45)</f>
        <v>0</v>
      </c>
      <c r="C54" s="520">
        <f>IF('3-Budget + REVISE'!AH45=1,'3-Budget + REVISE'!J45,' 9-EXPENSE 6th Period'!C54)</f>
        <v>0</v>
      </c>
      <c r="D54" s="449"/>
      <c r="E54" s="450"/>
      <c r="F54" s="444"/>
      <c r="G54" s="445"/>
      <c r="H54" s="519"/>
      <c r="I54" s="520">
        <f>F54+' 9-EXPENSE 6th Period'!I54</f>
        <v>0</v>
      </c>
      <c r="J54" s="449"/>
      <c r="K54" s="450"/>
      <c r="L54" s="14" t="str">
        <f t="shared" si="2"/>
        <v/>
      </c>
      <c r="M54" s="112">
        <f t="shared" si="4"/>
        <v>0</v>
      </c>
      <c r="N54" s="15" t="str">
        <f t="shared" si="3"/>
        <v/>
      </c>
    </row>
    <row r="55" spans="2:14" s="11" customFormat="1" ht="12" customHeight="1" x14ac:dyDescent="0.2">
      <c r="B55" s="13">
        <f>IF(ISBLANK('3-Budget + REVISE'!B46),"",'3-Budget + REVISE'!B46)</f>
        <v>0</v>
      </c>
      <c r="C55" s="520">
        <f>IF('3-Budget + REVISE'!AH46=1,'3-Budget + REVISE'!J46,' 9-EXPENSE 6th Period'!C55)</f>
        <v>0</v>
      </c>
      <c r="D55" s="449"/>
      <c r="E55" s="450"/>
      <c r="F55" s="444"/>
      <c r="G55" s="445"/>
      <c r="H55" s="519"/>
      <c r="I55" s="520">
        <f>F55+' 9-EXPENSE 6th Period'!I55</f>
        <v>0</v>
      </c>
      <c r="J55" s="449"/>
      <c r="K55" s="450"/>
      <c r="L55" s="14" t="str">
        <f t="shared" si="2"/>
        <v/>
      </c>
      <c r="M55" s="112">
        <f t="shared" si="4"/>
        <v>0</v>
      </c>
      <c r="N55" s="15" t="str">
        <f t="shared" si="3"/>
        <v/>
      </c>
    </row>
    <row r="56" spans="2:14" s="11" customFormat="1" ht="12" customHeight="1" x14ac:dyDescent="0.2">
      <c r="B56" s="13">
        <f>IF(ISBLANK('3-Budget + REVISE'!B47),"",'3-Budget + REVISE'!B47)</f>
        <v>0</v>
      </c>
      <c r="C56" s="520">
        <f>IF('3-Budget + REVISE'!AH47=1,'3-Budget + REVISE'!J47,' 9-EXPENSE 6th Period'!C56)</f>
        <v>0</v>
      </c>
      <c r="D56" s="449"/>
      <c r="E56" s="450"/>
      <c r="F56" s="444"/>
      <c r="G56" s="445"/>
      <c r="H56" s="519"/>
      <c r="I56" s="520">
        <f>F56+' 9-EXPENSE 6th Period'!I56</f>
        <v>0</v>
      </c>
      <c r="J56" s="449"/>
      <c r="K56" s="450"/>
      <c r="L56" s="14" t="str">
        <f t="shared" si="2"/>
        <v/>
      </c>
      <c r="M56" s="112">
        <f t="shared" si="4"/>
        <v>0</v>
      </c>
      <c r="N56" s="15" t="str">
        <f t="shared" si="3"/>
        <v/>
      </c>
    </row>
    <row r="57" spans="2:14" s="11" customFormat="1" ht="12" customHeight="1" x14ac:dyDescent="0.2">
      <c r="B57" s="13">
        <f>IF(ISBLANK('3-Budget + REVISE'!B48),"",'3-Budget + REVISE'!B48)</f>
        <v>0</v>
      </c>
      <c r="C57" s="520">
        <f>IF('3-Budget + REVISE'!AH48=1,'3-Budget + REVISE'!J48,' 9-EXPENSE 6th Period'!C57)</f>
        <v>0</v>
      </c>
      <c r="D57" s="449"/>
      <c r="E57" s="450"/>
      <c r="F57" s="444"/>
      <c r="G57" s="445"/>
      <c r="H57" s="519"/>
      <c r="I57" s="520">
        <f>F57+' 9-EXPENSE 6th Period'!I57</f>
        <v>0</v>
      </c>
      <c r="J57" s="449"/>
      <c r="K57" s="450"/>
      <c r="L57" s="14" t="str">
        <f t="shared" si="2"/>
        <v/>
      </c>
      <c r="M57" s="112">
        <f t="shared" si="4"/>
        <v>0</v>
      </c>
      <c r="N57" s="15" t="str">
        <f t="shared" si="3"/>
        <v/>
      </c>
    </row>
    <row r="58" spans="2:14" s="11" customFormat="1" ht="12" customHeight="1" x14ac:dyDescent="0.2">
      <c r="B58" s="13">
        <f>IF(ISBLANK('3-Budget + REVISE'!B49),"",'3-Budget + REVISE'!B49)</f>
        <v>0</v>
      </c>
      <c r="C58" s="520">
        <f>IF('3-Budget + REVISE'!AH49=1,'3-Budget + REVISE'!J49,' 9-EXPENSE 6th Period'!C58)</f>
        <v>0</v>
      </c>
      <c r="D58" s="449"/>
      <c r="E58" s="450"/>
      <c r="F58" s="444"/>
      <c r="G58" s="445"/>
      <c r="H58" s="519"/>
      <c r="I58" s="520">
        <f>F58+' 9-EXPENSE 6th Period'!I58</f>
        <v>0</v>
      </c>
      <c r="J58" s="449"/>
      <c r="K58" s="450"/>
      <c r="L58" s="14" t="str">
        <f t="shared" si="2"/>
        <v/>
      </c>
      <c r="M58" s="112">
        <f t="shared" si="4"/>
        <v>0</v>
      </c>
      <c r="N58" s="15" t="str">
        <f t="shared" si="3"/>
        <v/>
      </c>
    </row>
    <row r="59" spans="2:14" s="11" customFormat="1" ht="12" customHeight="1" x14ac:dyDescent="0.2">
      <c r="B59" s="13">
        <f>IF(ISBLANK('3-Budget + REVISE'!B50),"",'3-Budget + REVISE'!B50)</f>
        <v>0</v>
      </c>
      <c r="C59" s="520">
        <f>IF('3-Budget + REVISE'!AH50=1,'3-Budget + REVISE'!J50,' 9-EXPENSE 6th Period'!C59)</f>
        <v>0</v>
      </c>
      <c r="D59" s="449"/>
      <c r="E59" s="450"/>
      <c r="F59" s="444"/>
      <c r="G59" s="445"/>
      <c r="H59" s="519"/>
      <c r="I59" s="520">
        <f>F59+' 9-EXPENSE 6th Period'!I59</f>
        <v>0</v>
      </c>
      <c r="J59" s="449"/>
      <c r="K59" s="450"/>
      <c r="L59" s="14" t="str">
        <f t="shared" si="2"/>
        <v/>
      </c>
      <c r="M59" s="112">
        <f t="shared" si="4"/>
        <v>0</v>
      </c>
      <c r="N59" s="15" t="str">
        <f t="shared" si="3"/>
        <v/>
      </c>
    </row>
    <row r="60" spans="2:14" s="11" customFormat="1" ht="12" customHeight="1" x14ac:dyDescent="0.2">
      <c r="B60" s="13">
        <f>IF(ISBLANK('3-Budget + REVISE'!B51),"",'3-Budget + REVISE'!B51)</f>
        <v>0</v>
      </c>
      <c r="C60" s="520">
        <f>IF('3-Budget + REVISE'!AH51=1,'3-Budget + REVISE'!J51,' 9-EXPENSE 6th Period'!C60)</f>
        <v>0</v>
      </c>
      <c r="D60" s="449"/>
      <c r="E60" s="450"/>
      <c r="F60" s="444"/>
      <c r="G60" s="445"/>
      <c r="H60" s="519"/>
      <c r="I60" s="520">
        <f>F60+' 9-EXPENSE 6th Period'!I60</f>
        <v>0</v>
      </c>
      <c r="J60" s="449"/>
      <c r="K60" s="450"/>
      <c r="L60" s="14" t="str">
        <f t="shared" si="2"/>
        <v/>
      </c>
      <c r="M60" s="112">
        <f t="shared" si="4"/>
        <v>0</v>
      </c>
      <c r="N60" s="15" t="str">
        <f t="shared" si="3"/>
        <v/>
      </c>
    </row>
    <row r="61" spans="2:14" s="11" customFormat="1" ht="12" customHeight="1" x14ac:dyDescent="0.2">
      <c r="B61" s="13">
        <f>IF(ISBLANK('3-Budget + REVISE'!B52),"",'3-Budget + REVISE'!B52)</f>
        <v>0</v>
      </c>
      <c r="C61" s="520">
        <f>IF('3-Budget + REVISE'!AH52=1,'3-Budget + REVISE'!J52,' 9-EXPENSE 6th Period'!C61)</f>
        <v>0</v>
      </c>
      <c r="D61" s="449"/>
      <c r="E61" s="450"/>
      <c r="F61" s="444"/>
      <c r="G61" s="445"/>
      <c r="H61" s="519"/>
      <c r="I61" s="520">
        <f>F61+' 9-EXPENSE 6th Period'!I61</f>
        <v>0</v>
      </c>
      <c r="J61" s="449"/>
      <c r="K61" s="450"/>
      <c r="L61" s="14" t="str">
        <f t="shared" si="2"/>
        <v/>
      </c>
      <c r="M61" s="112">
        <f t="shared" si="4"/>
        <v>0</v>
      </c>
      <c r="N61" s="15" t="str">
        <f t="shared" si="3"/>
        <v/>
      </c>
    </row>
    <row r="62" spans="2:14" s="11" customFormat="1" ht="12" customHeight="1" x14ac:dyDescent="0.2">
      <c r="B62" s="13">
        <f>IF(ISBLANK('3-Budget + REVISE'!B53),"",'3-Budget + REVISE'!B53)</f>
        <v>0</v>
      </c>
      <c r="C62" s="520">
        <f>IF('3-Budget + REVISE'!AH53=1,'3-Budget + REVISE'!J53,' 9-EXPENSE 6th Period'!C62)</f>
        <v>0</v>
      </c>
      <c r="D62" s="449"/>
      <c r="E62" s="450"/>
      <c r="F62" s="444"/>
      <c r="G62" s="445"/>
      <c r="H62" s="519"/>
      <c r="I62" s="520">
        <f>F62+' 9-EXPENSE 6th Period'!I62</f>
        <v>0</v>
      </c>
      <c r="J62" s="449"/>
      <c r="K62" s="450"/>
      <c r="L62" s="14" t="str">
        <f t="shared" si="2"/>
        <v/>
      </c>
      <c r="M62" s="112">
        <f t="shared" si="4"/>
        <v>0</v>
      </c>
      <c r="N62" s="15" t="str">
        <f t="shared" si="3"/>
        <v/>
      </c>
    </row>
    <row r="63" spans="2:14" s="11" customFormat="1" ht="12.95" customHeight="1" x14ac:dyDescent="0.2">
      <c r="B63" s="89" t="str">
        <f>IF(ISBLANK('3-Budget + REVISE'!B54),"",'3-Budget + REVISE'!B54)</f>
        <v>300 - TRAVEL</v>
      </c>
      <c r="C63" s="510">
        <f>SUM(C64:C73)</f>
        <v>0</v>
      </c>
      <c r="D63" s="510"/>
      <c r="E63" s="510"/>
      <c r="F63" s="510">
        <f t="shared" ref="F63" si="7">SUM(F64:F73)</f>
        <v>0</v>
      </c>
      <c r="G63" s="510"/>
      <c r="H63" s="510"/>
      <c r="I63" s="510">
        <f t="shared" ref="I63" si="8">SUM(I64:I73)</f>
        <v>0</v>
      </c>
      <c r="J63" s="510"/>
      <c r="K63" s="510"/>
      <c r="L63" s="108" t="str">
        <f t="shared" si="2"/>
        <v/>
      </c>
      <c r="M63" s="118">
        <f t="shared" si="4"/>
        <v>0</v>
      </c>
      <c r="N63" s="10" t="str">
        <f t="shared" ref="N63:N105" si="9">IF(M63&lt;0, "!", "")</f>
        <v/>
      </c>
    </row>
    <row r="64" spans="2:14" s="11" customFormat="1" ht="12" customHeight="1" x14ac:dyDescent="0.2">
      <c r="B64" s="13">
        <f>IF(ISBLANK('3-Budget + REVISE'!B55),"",'3-Budget + REVISE'!B55)</f>
        <v>0</v>
      </c>
      <c r="C64" s="520">
        <f>IF('3-Budget + REVISE'!AH55=1,'3-Budget + REVISE'!J55,' 9-EXPENSE 6th Period'!C64)</f>
        <v>0</v>
      </c>
      <c r="D64" s="449"/>
      <c r="E64" s="450"/>
      <c r="F64" s="444"/>
      <c r="G64" s="445"/>
      <c r="H64" s="519"/>
      <c r="I64" s="520">
        <f>F64+' 9-EXPENSE 6th Period'!I64</f>
        <v>0</v>
      </c>
      <c r="J64" s="449"/>
      <c r="K64" s="450"/>
      <c r="L64" s="14" t="str">
        <f t="shared" si="2"/>
        <v/>
      </c>
      <c r="M64" s="112">
        <f t="shared" si="4"/>
        <v>0</v>
      </c>
      <c r="N64" s="15" t="str">
        <f t="shared" si="9"/>
        <v/>
      </c>
    </row>
    <row r="65" spans="2:14" s="11" customFormat="1" ht="12" customHeight="1" x14ac:dyDescent="0.2">
      <c r="B65" s="16">
        <f>IF(ISBLANK('3-Budget + REVISE'!B56),"",'3-Budget + REVISE'!B56)</f>
        <v>0</v>
      </c>
      <c r="C65" s="520">
        <f>IF('3-Budget + REVISE'!AH56=1,'3-Budget + REVISE'!J56,' 9-EXPENSE 6th Period'!C65)</f>
        <v>0</v>
      </c>
      <c r="D65" s="449"/>
      <c r="E65" s="450"/>
      <c r="F65" s="444"/>
      <c r="G65" s="445"/>
      <c r="H65" s="519"/>
      <c r="I65" s="520">
        <f>F65+' 9-EXPENSE 6th Period'!I65</f>
        <v>0</v>
      </c>
      <c r="J65" s="449"/>
      <c r="K65" s="450"/>
      <c r="L65" s="17" t="str">
        <f t="shared" si="2"/>
        <v/>
      </c>
      <c r="M65" s="113">
        <f t="shared" si="4"/>
        <v>0</v>
      </c>
      <c r="N65" s="15" t="str">
        <f t="shared" si="9"/>
        <v/>
      </c>
    </row>
    <row r="66" spans="2:14" s="11" customFormat="1" ht="12" customHeight="1" x14ac:dyDescent="0.2">
      <c r="B66" s="16">
        <f>IF(ISBLANK('3-Budget + REVISE'!B57),"",'3-Budget + REVISE'!B57)</f>
        <v>0</v>
      </c>
      <c r="C66" s="520">
        <f>IF('3-Budget + REVISE'!AH57=1,'3-Budget + REVISE'!J57,' 9-EXPENSE 6th Period'!C66)</f>
        <v>0</v>
      </c>
      <c r="D66" s="449"/>
      <c r="E66" s="450"/>
      <c r="F66" s="444"/>
      <c r="G66" s="445"/>
      <c r="H66" s="519"/>
      <c r="I66" s="520">
        <f>F66+' 9-EXPENSE 6th Period'!I66</f>
        <v>0</v>
      </c>
      <c r="J66" s="449"/>
      <c r="K66" s="450"/>
      <c r="L66" s="17" t="str">
        <f t="shared" si="2"/>
        <v/>
      </c>
      <c r="M66" s="113">
        <f t="shared" si="4"/>
        <v>0</v>
      </c>
      <c r="N66" s="15" t="str">
        <f t="shared" si="9"/>
        <v/>
      </c>
    </row>
    <row r="67" spans="2:14" s="11" customFormat="1" ht="12" customHeight="1" x14ac:dyDescent="0.2">
      <c r="B67" s="16">
        <f>IF(ISBLANK('3-Budget + REVISE'!B58),"",'3-Budget + REVISE'!B58)</f>
        <v>0</v>
      </c>
      <c r="C67" s="520">
        <f>IF('3-Budget + REVISE'!AH58=1,'3-Budget + REVISE'!J58,' 9-EXPENSE 6th Period'!C67)</f>
        <v>0</v>
      </c>
      <c r="D67" s="449"/>
      <c r="E67" s="450"/>
      <c r="F67" s="444"/>
      <c r="G67" s="445"/>
      <c r="H67" s="519"/>
      <c r="I67" s="520">
        <f>F67+' 9-EXPENSE 6th Period'!I67</f>
        <v>0</v>
      </c>
      <c r="J67" s="449"/>
      <c r="K67" s="450"/>
      <c r="L67" s="17" t="str">
        <f t="shared" si="2"/>
        <v/>
      </c>
      <c r="M67" s="113">
        <f t="shared" si="4"/>
        <v>0</v>
      </c>
      <c r="N67" s="15" t="str">
        <f t="shared" si="9"/>
        <v/>
      </c>
    </row>
    <row r="68" spans="2:14" s="11" customFormat="1" ht="12" customHeight="1" x14ac:dyDescent="0.2">
      <c r="B68" s="16">
        <f>IF(ISBLANK('3-Budget + REVISE'!B59),"",'3-Budget + REVISE'!B59)</f>
        <v>0</v>
      </c>
      <c r="C68" s="520">
        <f>IF('3-Budget + REVISE'!AH59=1,'3-Budget + REVISE'!J59,' 9-EXPENSE 6th Period'!C68)</f>
        <v>0</v>
      </c>
      <c r="D68" s="449"/>
      <c r="E68" s="450"/>
      <c r="F68" s="444"/>
      <c r="G68" s="445"/>
      <c r="H68" s="519"/>
      <c r="I68" s="520">
        <f>F68+' 9-EXPENSE 6th Period'!I68</f>
        <v>0</v>
      </c>
      <c r="J68" s="449"/>
      <c r="K68" s="450"/>
      <c r="L68" s="17" t="str">
        <f t="shared" si="2"/>
        <v/>
      </c>
      <c r="M68" s="113">
        <f t="shared" si="4"/>
        <v>0</v>
      </c>
      <c r="N68" s="15" t="str">
        <f t="shared" si="9"/>
        <v/>
      </c>
    </row>
    <row r="69" spans="2:14" s="11" customFormat="1" ht="12" customHeight="1" x14ac:dyDescent="0.2">
      <c r="B69" s="16">
        <f>IF(ISBLANK('3-Budget + REVISE'!B60),"",'3-Budget + REVISE'!B60)</f>
        <v>0</v>
      </c>
      <c r="C69" s="520">
        <f>IF('3-Budget + REVISE'!AH60=1,'3-Budget + REVISE'!J60,' 9-EXPENSE 6th Period'!C69)</f>
        <v>0</v>
      </c>
      <c r="D69" s="449"/>
      <c r="E69" s="450"/>
      <c r="F69" s="444"/>
      <c r="G69" s="445"/>
      <c r="H69" s="519"/>
      <c r="I69" s="520">
        <f>F69+' 9-EXPENSE 6th Period'!I69</f>
        <v>0</v>
      </c>
      <c r="J69" s="449"/>
      <c r="K69" s="450"/>
      <c r="L69" s="17" t="str">
        <f t="shared" si="2"/>
        <v/>
      </c>
      <c r="M69" s="113">
        <f t="shared" si="4"/>
        <v>0</v>
      </c>
      <c r="N69" s="15" t="str">
        <f t="shared" si="9"/>
        <v/>
      </c>
    </row>
    <row r="70" spans="2:14" s="11" customFormat="1" ht="12" customHeight="1" x14ac:dyDescent="0.2">
      <c r="B70" s="16">
        <f>IF(ISBLANK('3-Budget + REVISE'!B61),"",'3-Budget + REVISE'!B61)</f>
        <v>0</v>
      </c>
      <c r="C70" s="520">
        <f>IF('3-Budget + REVISE'!AH61=1,'3-Budget + REVISE'!J61,' 9-EXPENSE 6th Period'!C70)</f>
        <v>0</v>
      </c>
      <c r="D70" s="449"/>
      <c r="E70" s="450"/>
      <c r="F70" s="444"/>
      <c r="G70" s="445"/>
      <c r="H70" s="519"/>
      <c r="I70" s="520">
        <f>F70+' 9-EXPENSE 6th Period'!I70</f>
        <v>0</v>
      </c>
      <c r="J70" s="449"/>
      <c r="K70" s="450"/>
      <c r="L70" s="17" t="str">
        <f t="shared" si="2"/>
        <v/>
      </c>
      <c r="M70" s="113">
        <f t="shared" si="4"/>
        <v>0</v>
      </c>
      <c r="N70" s="15" t="str">
        <f t="shared" si="9"/>
        <v/>
      </c>
    </row>
    <row r="71" spans="2:14" s="11" customFormat="1" ht="12" customHeight="1" x14ac:dyDescent="0.2">
      <c r="B71" s="16">
        <f>IF(ISBLANK('3-Budget + REVISE'!B62),"",'3-Budget + REVISE'!B62)</f>
        <v>0</v>
      </c>
      <c r="C71" s="520">
        <f>IF('3-Budget + REVISE'!AH62=1,'3-Budget + REVISE'!J62,' 9-EXPENSE 6th Period'!C71)</f>
        <v>0</v>
      </c>
      <c r="D71" s="449"/>
      <c r="E71" s="450"/>
      <c r="F71" s="444"/>
      <c r="G71" s="445"/>
      <c r="H71" s="519"/>
      <c r="I71" s="520">
        <f>F71+' 9-EXPENSE 6th Period'!I71</f>
        <v>0</v>
      </c>
      <c r="J71" s="449"/>
      <c r="K71" s="450"/>
      <c r="L71" s="17" t="str">
        <f t="shared" si="2"/>
        <v/>
      </c>
      <c r="M71" s="113">
        <f t="shared" si="4"/>
        <v>0</v>
      </c>
      <c r="N71" s="15" t="str">
        <f t="shared" si="9"/>
        <v/>
      </c>
    </row>
    <row r="72" spans="2:14" s="11" customFormat="1" ht="12" customHeight="1" x14ac:dyDescent="0.2">
      <c r="B72" s="16">
        <f>IF(ISBLANK('3-Budget + REVISE'!B63),"",'3-Budget + REVISE'!B63)</f>
        <v>0</v>
      </c>
      <c r="C72" s="520">
        <f>IF('3-Budget + REVISE'!AH63=1,'3-Budget + REVISE'!J63,' 9-EXPENSE 6th Period'!C72)</f>
        <v>0</v>
      </c>
      <c r="D72" s="449"/>
      <c r="E72" s="450"/>
      <c r="F72" s="444"/>
      <c r="G72" s="445"/>
      <c r="H72" s="519"/>
      <c r="I72" s="520">
        <f>F72+' 9-EXPENSE 6th Period'!I72</f>
        <v>0</v>
      </c>
      <c r="J72" s="449"/>
      <c r="K72" s="450"/>
      <c r="L72" s="17" t="str">
        <f t="shared" si="2"/>
        <v/>
      </c>
      <c r="M72" s="113">
        <f t="shared" si="4"/>
        <v>0</v>
      </c>
      <c r="N72" s="15" t="str">
        <f t="shared" si="9"/>
        <v/>
      </c>
    </row>
    <row r="73" spans="2:14" s="11" customFormat="1" ht="12" customHeight="1" x14ac:dyDescent="0.2">
      <c r="B73" s="18">
        <f>IF(ISBLANK('3-Budget + REVISE'!B64),"",'3-Budget + REVISE'!B64)</f>
        <v>0</v>
      </c>
      <c r="C73" s="520">
        <f>IF('3-Budget + REVISE'!AH64=1,'3-Budget + REVISE'!J64,' 9-EXPENSE 6th Period'!C73)</f>
        <v>0</v>
      </c>
      <c r="D73" s="449"/>
      <c r="E73" s="450"/>
      <c r="F73" s="444"/>
      <c r="G73" s="445"/>
      <c r="H73" s="519"/>
      <c r="I73" s="520">
        <f>F73+' 9-EXPENSE 6th Period'!I73</f>
        <v>0</v>
      </c>
      <c r="J73" s="449"/>
      <c r="K73" s="450"/>
      <c r="L73" s="19" t="str">
        <f t="shared" si="2"/>
        <v/>
      </c>
      <c r="M73" s="114">
        <f t="shared" si="4"/>
        <v>0</v>
      </c>
      <c r="N73" s="15" t="str">
        <f t="shared" si="9"/>
        <v/>
      </c>
    </row>
    <row r="74" spans="2:14" s="21" customFormat="1" ht="12.95" customHeight="1" x14ac:dyDescent="0.2">
      <c r="B74" s="89" t="str">
        <f>IF(ISBLANK('3-Budget + REVISE'!B65),"",'3-Budget + REVISE'!B65)</f>
        <v>400 - SUPPLIES</v>
      </c>
      <c r="C74" s="510">
        <f>SUM(C75:C84)</f>
        <v>0</v>
      </c>
      <c r="D74" s="510"/>
      <c r="E74" s="510"/>
      <c r="F74" s="510">
        <f t="shared" ref="F74" si="10">SUM(F75:F84)</f>
        <v>0</v>
      </c>
      <c r="G74" s="510"/>
      <c r="H74" s="510"/>
      <c r="I74" s="510">
        <f t="shared" ref="I74" si="11">SUM(I75:I84)</f>
        <v>0</v>
      </c>
      <c r="J74" s="510"/>
      <c r="K74" s="510"/>
      <c r="L74" s="108" t="str">
        <f t="shared" si="2"/>
        <v/>
      </c>
      <c r="M74" s="118">
        <f t="shared" si="4"/>
        <v>0</v>
      </c>
      <c r="N74" s="10" t="str">
        <f t="shared" si="9"/>
        <v/>
      </c>
    </row>
    <row r="75" spans="2:14" s="11" customFormat="1" ht="12" customHeight="1" x14ac:dyDescent="0.2">
      <c r="B75" s="13">
        <f>IF(ISBLANK('3-Budget + REVISE'!B66),"",'3-Budget + REVISE'!B66)</f>
        <v>0</v>
      </c>
      <c r="C75" s="520">
        <f>IF('3-Budget + REVISE'!AH66=1,'3-Budget + REVISE'!J66,' 9-EXPENSE 6th Period'!C75)</f>
        <v>0</v>
      </c>
      <c r="D75" s="449"/>
      <c r="E75" s="450"/>
      <c r="F75" s="444"/>
      <c r="G75" s="445"/>
      <c r="H75" s="519"/>
      <c r="I75" s="520">
        <f>F75+' 9-EXPENSE 6th Period'!I75</f>
        <v>0</v>
      </c>
      <c r="J75" s="449"/>
      <c r="K75" s="450"/>
      <c r="L75" s="14" t="str">
        <f t="shared" si="2"/>
        <v/>
      </c>
      <c r="M75" s="112">
        <f t="shared" si="4"/>
        <v>0</v>
      </c>
      <c r="N75" s="15" t="str">
        <f t="shared" si="9"/>
        <v/>
      </c>
    </row>
    <row r="76" spans="2:14" s="11" customFormat="1" ht="12" customHeight="1" x14ac:dyDescent="0.2">
      <c r="B76" s="16">
        <f>IF(ISBLANK('3-Budget + REVISE'!B67),"",'3-Budget + REVISE'!B67)</f>
        <v>0</v>
      </c>
      <c r="C76" s="520">
        <f>IF('3-Budget + REVISE'!AH67=1,'3-Budget + REVISE'!J67,' 9-EXPENSE 6th Period'!C76)</f>
        <v>0</v>
      </c>
      <c r="D76" s="449"/>
      <c r="E76" s="450"/>
      <c r="F76" s="444"/>
      <c r="G76" s="445"/>
      <c r="H76" s="519"/>
      <c r="I76" s="520">
        <f>F76+' 9-EXPENSE 6th Period'!I76</f>
        <v>0</v>
      </c>
      <c r="J76" s="449"/>
      <c r="K76" s="450"/>
      <c r="L76" s="17" t="str">
        <f t="shared" si="2"/>
        <v/>
      </c>
      <c r="M76" s="113">
        <f t="shared" si="4"/>
        <v>0</v>
      </c>
      <c r="N76" s="15" t="str">
        <f t="shared" si="9"/>
        <v/>
      </c>
    </row>
    <row r="77" spans="2:14" s="11" customFormat="1" ht="12" customHeight="1" x14ac:dyDescent="0.2">
      <c r="B77" s="16">
        <f>IF(ISBLANK('3-Budget + REVISE'!B68),"",'3-Budget + REVISE'!B68)</f>
        <v>0</v>
      </c>
      <c r="C77" s="520">
        <f>IF('3-Budget + REVISE'!AH68=1,'3-Budget + REVISE'!J68,' 9-EXPENSE 6th Period'!C77)</f>
        <v>0</v>
      </c>
      <c r="D77" s="449"/>
      <c r="E77" s="450"/>
      <c r="F77" s="444"/>
      <c r="G77" s="445"/>
      <c r="H77" s="519"/>
      <c r="I77" s="520">
        <f>F77+' 9-EXPENSE 6th Period'!I77</f>
        <v>0</v>
      </c>
      <c r="J77" s="449"/>
      <c r="K77" s="450"/>
      <c r="L77" s="17" t="str">
        <f t="shared" si="2"/>
        <v/>
      </c>
      <c r="M77" s="113">
        <f t="shared" si="4"/>
        <v>0</v>
      </c>
      <c r="N77" s="15" t="str">
        <f t="shared" si="9"/>
        <v/>
      </c>
    </row>
    <row r="78" spans="2:14" s="11" customFormat="1" ht="12" customHeight="1" x14ac:dyDescent="0.2">
      <c r="B78" s="16">
        <f>IF(ISBLANK('3-Budget + REVISE'!B69),"",'3-Budget + REVISE'!B69)</f>
        <v>0</v>
      </c>
      <c r="C78" s="520">
        <f>IF('3-Budget + REVISE'!AH69=1,'3-Budget + REVISE'!J69,' 9-EXPENSE 6th Period'!C78)</f>
        <v>0</v>
      </c>
      <c r="D78" s="449"/>
      <c r="E78" s="450"/>
      <c r="F78" s="444"/>
      <c r="G78" s="445"/>
      <c r="H78" s="519"/>
      <c r="I78" s="520">
        <f>F78+' 9-EXPENSE 6th Period'!I78</f>
        <v>0</v>
      </c>
      <c r="J78" s="449"/>
      <c r="K78" s="450"/>
      <c r="L78" s="17" t="str">
        <f t="shared" si="2"/>
        <v/>
      </c>
      <c r="M78" s="113">
        <f t="shared" si="4"/>
        <v>0</v>
      </c>
      <c r="N78" s="15" t="str">
        <f t="shared" si="9"/>
        <v/>
      </c>
    </row>
    <row r="79" spans="2:14" s="11" customFormat="1" ht="12" customHeight="1" x14ac:dyDescent="0.2">
      <c r="B79" s="16">
        <f>IF(ISBLANK('3-Budget + REVISE'!B70),"",'3-Budget + REVISE'!B70)</f>
        <v>0</v>
      </c>
      <c r="C79" s="520">
        <f>IF('3-Budget + REVISE'!AH70=1,'3-Budget + REVISE'!J70,' 9-EXPENSE 6th Period'!C79)</f>
        <v>0</v>
      </c>
      <c r="D79" s="449"/>
      <c r="E79" s="450"/>
      <c r="F79" s="444"/>
      <c r="G79" s="445"/>
      <c r="H79" s="519"/>
      <c r="I79" s="520">
        <f>F79+' 9-EXPENSE 6th Period'!I79</f>
        <v>0</v>
      </c>
      <c r="J79" s="449"/>
      <c r="K79" s="450"/>
      <c r="L79" s="17" t="str">
        <f t="shared" si="2"/>
        <v/>
      </c>
      <c r="M79" s="113">
        <f t="shared" si="4"/>
        <v>0</v>
      </c>
      <c r="N79" s="15" t="str">
        <f t="shared" si="9"/>
        <v/>
      </c>
    </row>
    <row r="80" spans="2:14" s="11" customFormat="1" ht="12" customHeight="1" x14ac:dyDescent="0.2">
      <c r="B80" s="16">
        <f>IF(ISBLANK('3-Budget + REVISE'!B71),"",'3-Budget + REVISE'!B71)</f>
        <v>0</v>
      </c>
      <c r="C80" s="520">
        <f>IF('3-Budget + REVISE'!AH71=1,'3-Budget + REVISE'!J71,' 9-EXPENSE 6th Period'!C80)</f>
        <v>0</v>
      </c>
      <c r="D80" s="449"/>
      <c r="E80" s="450"/>
      <c r="F80" s="444"/>
      <c r="G80" s="445"/>
      <c r="H80" s="519"/>
      <c r="I80" s="520">
        <f>F80+' 9-EXPENSE 6th Period'!I80</f>
        <v>0</v>
      </c>
      <c r="J80" s="449"/>
      <c r="K80" s="450"/>
      <c r="L80" s="17" t="str">
        <f t="shared" si="2"/>
        <v/>
      </c>
      <c r="M80" s="113">
        <f t="shared" si="4"/>
        <v>0</v>
      </c>
      <c r="N80" s="15" t="str">
        <f t="shared" si="9"/>
        <v/>
      </c>
    </row>
    <row r="81" spans="2:14" s="11" customFormat="1" ht="12" customHeight="1" x14ac:dyDescent="0.2">
      <c r="B81" s="16">
        <f>IF(ISBLANK('3-Budget + REVISE'!B72),"",'3-Budget + REVISE'!B72)</f>
        <v>0</v>
      </c>
      <c r="C81" s="520">
        <f>IF('3-Budget + REVISE'!AH72=1,'3-Budget + REVISE'!J72,' 9-EXPENSE 6th Period'!C81)</f>
        <v>0</v>
      </c>
      <c r="D81" s="449"/>
      <c r="E81" s="450"/>
      <c r="F81" s="444"/>
      <c r="G81" s="445"/>
      <c r="H81" s="519"/>
      <c r="I81" s="520">
        <f>F81+' 9-EXPENSE 6th Period'!I81</f>
        <v>0</v>
      </c>
      <c r="J81" s="449"/>
      <c r="K81" s="450"/>
      <c r="L81" s="17" t="str">
        <f t="shared" si="2"/>
        <v/>
      </c>
      <c r="M81" s="113">
        <f t="shared" si="4"/>
        <v>0</v>
      </c>
      <c r="N81" s="15" t="str">
        <f t="shared" si="9"/>
        <v/>
      </c>
    </row>
    <row r="82" spans="2:14" s="11" customFormat="1" ht="12" customHeight="1" x14ac:dyDescent="0.2">
      <c r="B82" s="16">
        <f>IF(ISBLANK('3-Budget + REVISE'!B73),"",'3-Budget + REVISE'!B73)</f>
        <v>0</v>
      </c>
      <c r="C82" s="520">
        <f>IF('3-Budget + REVISE'!AH73=1,'3-Budget + REVISE'!J73,' 9-EXPENSE 6th Period'!C82)</f>
        <v>0</v>
      </c>
      <c r="D82" s="449"/>
      <c r="E82" s="450"/>
      <c r="F82" s="444"/>
      <c r="G82" s="445"/>
      <c r="H82" s="519"/>
      <c r="I82" s="520">
        <f>F82+' 9-EXPENSE 6th Period'!I82</f>
        <v>0</v>
      </c>
      <c r="J82" s="449"/>
      <c r="K82" s="450"/>
      <c r="L82" s="17" t="str">
        <f t="shared" si="2"/>
        <v/>
      </c>
      <c r="M82" s="113">
        <f t="shared" si="4"/>
        <v>0</v>
      </c>
      <c r="N82" s="15" t="str">
        <f t="shared" si="9"/>
        <v/>
      </c>
    </row>
    <row r="83" spans="2:14" s="11" customFormat="1" ht="12" customHeight="1" x14ac:dyDescent="0.2">
      <c r="B83" s="16">
        <f>IF(ISBLANK('3-Budget + REVISE'!B74),"",'3-Budget + REVISE'!B74)</f>
        <v>0</v>
      </c>
      <c r="C83" s="520">
        <f>IF('3-Budget + REVISE'!AH74=1,'3-Budget + REVISE'!J74,' 9-EXPENSE 6th Period'!C83)</f>
        <v>0</v>
      </c>
      <c r="D83" s="449"/>
      <c r="E83" s="450"/>
      <c r="F83" s="444"/>
      <c r="G83" s="445"/>
      <c r="H83" s="519"/>
      <c r="I83" s="520">
        <f>F83+' 9-EXPENSE 6th Period'!I83</f>
        <v>0</v>
      </c>
      <c r="J83" s="449"/>
      <c r="K83" s="450"/>
      <c r="L83" s="17" t="str">
        <f t="shared" si="2"/>
        <v/>
      </c>
      <c r="M83" s="113">
        <f t="shared" si="4"/>
        <v>0</v>
      </c>
      <c r="N83" s="15" t="str">
        <f t="shared" si="9"/>
        <v/>
      </c>
    </row>
    <row r="84" spans="2:14" s="11" customFormat="1" ht="12" customHeight="1" x14ac:dyDescent="0.2">
      <c r="B84" s="18">
        <f>IF(ISBLANK('3-Budget + REVISE'!B75),"",'3-Budget + REVISE'!B75)</f>
        <v>0</v>
      </c>
      <c r="C84" s="520">
        <f>IF('3-Budget + REVISE'!AH75=1,'3-Budget + REVISE'!J75,' 9-EXPENSE 6th Period'!C84)</f>
        <v>0</v>
      </c>
      <c r="D84" s="449"/>
      <c r="E84" s="450"/>
      <c r="F84" s="444"/>
      <c r="G84" s="445"/>
      <c r="H84" s="519"/>
      <c r="I84" s="520">
        <f>F84+' 9-EXPENSE 6th Period'!I84</f>
        <v>0</v>
      </c>
      <c r="J84" s="449"/>
      <c r="K84" s="450"/>
      <c r="L84" s="19" t="str">
        <f t="shared" si="2"/>
        <v/>
      </c>
      <c r="M84" s="114">
        <f t="shared" si="4"/>
        <v>0</v>
      </c>
      <c r="N84" s="15" t="str">
        <f t="shared" si="9"/>
        <v/>
      </c>
    </row>
    <row r="85" spans="2:14" s="11" customFormat="1" ht="12.95" customHeight="1" x14ac:dyDescent="0.2">
      <c r="B85" s="89" t="str">
        <f>IF(ISBLANK('3-Budget + REVISE'!B76),"",'3-Budget + REVISE'!B76)</f>
        <v>500 - EQUIPMENT</v>
      </c>
      <c r="C85" s="571">
        <f>SUM(C86:C95)</f>
        <v>0</v>
      </c>
      <c r="D85" s="571"/>
      <c r="E85" s="571"/>
      <c r="F85" s="571">
        <f t="shared" ref="F85" si="12">SUM(F86:F95)</f>
        <v>0</v>
      </c>
      <c r="G85" s="571"/>
      <c r="H85" s="571"/>
      <c r="I85" s="571">
        <f t="shared" ref="I85" si="13">SUM(I86:I95)</f>
        <v>0</v>
      </c>
      <c r="J85" s="571"/>
      <c r="K85" s="571"/>
      <c r="L85" s="120" t="str">
        <f t="shared" si="2"/>
        <v/>
      </c>
      <c r="M85" s="118">
        <f t="shared" si="4"/>
        <v>0</v>
      </c>
      <c r="N85" s="10" t="str">
        <f t="shared" si="9"/>
        <v/>
      </c>
    </row>
    <row r="86" spans="2:14" s="11" customFormat="1" ht="12" customHeight="1" x14ac:dyDescent="0.2">
      <c r="B86" s="13">
        <f>IF(ISBLANK('3-Budget + REVISE'!B77),"",'3-Budget + REVISE'!B77)</f>
        <v>0</v>
      </c>
      <c r="C86" s="520">
        <f>IF('3-Budget + REVISE'!AH77=1,'3-Budget + REVISE'!J77,' 9-EXPENSE 6th Period'!C86)</f>
        <v>0</v>
      </c>
      <c r="D86" s="449"/>
      <c r="E86" s="450"/>
      <c r="F86" s="444"/>
      <c r="G86" s="445"/>
      <c r="H86" s="519"/>
      <c r="I86" s="520">
        <f>F86+' 9-EXPENSE 6th Period'!I86</f>
        <v>0</v>
      </c>
      <c r="J86" s="449"/>
      <c r="K86" s="450"/>
      <c r="L86" s="14" t="str">
        <f t="shared" si="2"/>
        <v/>
      </c>
      <c r="M86" s="112">
        <f t="shared" si="4"/>
        <v>0</v>
      </c>
      <c r="N86" s="15" t="str">
        <f t="shared" si="9"/>
        <v/>
      </c>
    </row>
    <row r="87" spans="2:14" s="11" customFormat="1" ht="12" customHeight="1" x14ac:dyDescent="0.2">
      <c r="B87" s="16">
        <f>IF(ISBLANK('3-Budget + REVISE'!B78),"",'3-Budget + REVISE'!B78)</f>
        <v>0</v>
      </c>
      <c r="C87" s="520">
        <f>IF('3-Budget + REVISE'!AH78=1,'3-Budget + REVISE'!J78,' 9-EXPENSE 6th Period'!C87)</f>
        <v>0</v>
      </c>
      <c r="D87" s="449"/>
      <c r="E87" s="450"/>
      <c r="F87" s="444"/>
      <c r="G87" s="445"/>
      <c r="H87" s="519"/>
      <c r="I87" s="520">
        <f>F87+' 9-EXPENSE 6th Period'!I87</f>
        <v>0</v>
      </c>
      <c r="J87" s="449"/>
      <c r="K87" s="450"/>
      <c r="L87" s="17" t="str">
        <f t="shared" si="2"/>
        <v/>
      </c>
      <c r="M87" s="113">
        <f t="shared" si="4"/>
        <v>0</v>
      </c>
      <c r="N87" s="15" t="str">
        <f t="shared" si="9"/>
        <v/>
      </c>
    </row>
    <row r="88" spans="2:14" s="11" customFormat="1" ht="12" customHeight="1" x14ac:dyDescent="0.2">
      <c r="B88" s="16">
        <f>IF(ISBLANK('3-Budget + REVISE'!B79),"",'3-Budget + REVISE'!B79)</f>
        <v>0</v>
      </c>
      <c r="C88" s="520">
        <f>IF('3-Budget + REVISE'!AH79=1,'3-Budget + REVISE'!J79,' 9-EXPENSE 6th Period'!C88)</f>
        <v>0</v>
      </c>
      <c r="D88" s="449"/>
      <c r="E88" s="450"/>
      <c r="F88" s="444"/>
      <c r="G88" s="445"/>
      <c r="H88" s="519"/>
      <c r="I88" s="520">
        <f>F88+' 9-EXPENSE 6th Period'!I88</f>
        <v>0</v>
      </c>
      <c r="J88" s="449"/>
      <c r="K88" s="450"/>
      <c r="L88" s="17" t="str">
        <f t="shared" si="2"/>
        <v/>
      </c>
      <c r="M88" s="113">
        <f t="shared" si="4"/>
        <v>0</v>
      </c>
      <c r="N88" s="15" t="str">
        <f t="shared" si="9"/>
        <v/>
      </c>
    </row>
    <row r="89" spans="2:14" s="11" customFormat="1" ht="12" customHeight="1" x14ac:dyDescent="0.2">
      <c r="B89" s="16">
        <f>IF(ISBLANK('3-Budget + REVISE'!B80),"",'3-Budget + REVISE'!B80)</f>
        <v>0</v>
      </c>
      <c r="C89" s="520">
        <f>IF('3-Budget + REVISE'!AH80=1,'3-Budget + REVISE'!J80,' 9-EXPENSE 6th Period'!C89)</f>
        <v>0</v>
      </c>
      <c r="D89" s="449"/>
      <c r="E89" s="450"/>
      <c r="F89" s="444"/>
      <c r="G89" s="445"/>
      <c r="H89" s="519"/>
      <c r="I89" s="520">
        <f>F89+' 9-EXPENSE 6th Period'!I89</f>
        <v>0</v>
      </c>
      <c r="J89" s="449"/>
      <c r="K89" s="450"/>
      <c r="L89" s="17" t="str">
        <f t="shared" si="2"/>
        <v/>
      </c>
      <c r="M89" s="113">
        <f t="shared" si="4"/>
        <v>0</v>
      </c>
      <c r="N89" s="15" t="str">
        <f t="shared" si="9"/>
        <v/>
      </c>
    </row>
    <row r="90" spans="2:14" s="11" customFormat="1" ht="12" customHeight="1" x14ac:dyDescent="0.2">
      <c r="B90" s="16">
        <f>IF(ISBLANK('3-Budget + REVISE'!B81),"",'3-Budget + REVISE'!B81)</f>
        <v>0</v>
      </c>
      <c r="C90" s="520">
        <f>IF('3-Budget + REVISE'!AH81=1,'3-Budget + REVISE'!J81,' 9-EXPENSE 6th Period'!C90)</f>
        <v>0</v>
      </c>
      <c r="D90" s="449"/>
      <c r="E90" s="450"/>
      <c r="F90" s="444"/>
      <c r="G90" s="445"/>
      <c r="H90" s="519"/>
      <c r="I90" s="520">
        <f>F90+' 9-EXPENSE 6th Period'!I90</f>
        <v>0</v>
      </c>
      <c r="J90" s="449"/>
      <c r="K90" s="450"/>
      <c r="L90" s="17" t="str">
        <f t="shared" si="2"/>
        <v/>
      </c>
      <c r="M90" s="113">
        <f t="shared" si="4"/>
        <v>0</v>
      </c>
      <c r="N90" s="15" t="str">
        <f t="shared" si="9"/>
        <v/>
      </c>
    </row>
    <row r="91" spans="2:14" s="11" customFormat="1" ht="12" customHeight="1" x14ac:dyDescent="0.2">
      <c r="B91" s="16">
        <f>IF(ISBLANK('3-Budget + REVISE'!B82),"",'3-Budget + REVISE'!B82)</f>
        <v>0</v>
      </c>
      <c r="C91" s="520">
        <f>IF('3-Budget + REVISE'!AH82=1,'3-Budget + REVISE'!J82,' 9-EXPENSE 6th Period'!C91)</f>
        <v>0</v>
      </c>
      <c r="D91" s="449"/>
      <c r="E91" s="450"/>
      <c r="F91" s="444"/>
      <c r="G91" s="445"/>
      <c r="H91" s="519"/>
      <c r="I91" s="520">
        <f>F91+' 9-EXPENSE 6th Period'!I91</f>
        <v>0</v>
      </c>
      <c r="J91" s="449"/>
      <c r="K91" s="450"/>
      <c r="L91" s="17" t="str">
        <f t="shared" si="2"/>
        <v/>
      </c>
      <c r="M91" s="113">
        <f t="shared" si="4"/>
        <v>0</v>
      </c>
      <c r="N91" s="15" t="str">
        <f t="shared" si="9"/>
        <v/>
      </c>
    </row>
    <row r="92" spans="2:14" s="11" customFormat="1" ht="12" customHeight="1" x14ac:dyDescent="0.2">
      <c r="B92" s="16">
        <f>IF(ISBLANK('3-Budget + REVISE'!B83),"",'3-Budget + REVISE'!B83)</f>
        <v>0</v>
      </c>
      <c r="C92" s="520">
        <f>IF('3-Budget + REVISE'!AH83=1,'3-Budget + REVISE'!J83,' 9-EXPENSE 6th Period'!C92)</f>
        <v>0</v>
      </c>
      <c r="D92" s="449"/>
      <c r="E92" s="450"/>
      <c r="F92" s="444"/>
      <c r="G92" s="445"/>
      <c r="H92" s="519"/>
      <c r="I92" s="520">
        <f>F92+' 9-EXPENSE 6th Period'!I92</f>
        <v>0</v>
      </c>
      <c r="J92" s="449"/>
      <c r="K92" s="450"/>
      <c r="L92" s="17" t="str">
        <f t="shared" si="2"/>
        <v/>
      </c>
      <c r="M92" s="113">
        <f t="shared" si="4"/>
        <v>0</v>
      </c>
      <c r="N92" s="15" t="str">
        <f t="shared" si="9"/>
        <v/>
      </c>
    </row>
    <row r="93" spans="2:14" s="11" customFormat="1" ht="12" customHeight="1" x14ac:dyDescent="0.2">
      <c r="B93" s="16">
        <f>IF(ISBLANK('3-Budget + REVISE'!B84),"",'3-Budget + REVISE'!B84)</f>
        <v>0</v>
      </c>
      <c r="C93" s="520">
        <f>IF('3-Budget + REVISE'!AH84=1,'3-Budget + REVISE'!J84,' 9-EXPENSE 6th Period'!C93)</f>
        <v>0</v>
      </c>
      <c r="D93" s="449"/>
      <c r="E93" s="450"/>
      <c r="F93" s="444"/>
      <c r="G93" s="445"/>
      <c r="H93" s="519"/>
      <c r="I93" s="520">
        <f>F93+' 9-EXPENSE 6th Period'!I93</f>
        <v>0</v>
      </c>
      <c r="J93" s="449"/>
      <c r="K93" s="450"/>
      <c r="L93" s="17" t="str">
        <f t="shared" si="2"/>
        <v/>
      </c>
      <c r="M93" s="113">
        <f t="shared" si="4"/>
        <v>0</v>
      </c>
      <c r="N93" s="15" t="str">
        <f t="shared" si="9"/>
        <v/>
      </c>
    </row>
    <row r="94" spans="2:14" s="11" customFormat="1" ht="12" customHeight="1" x14ac:dyDescent="0.2">
      <c r="B94" s="16">
        <f>IF(ISBLANK('3-Budget + REVISE'!B85),"",'3-Budget + REVISE'!B85)</f>
        <v>0</v>
      </c>
      <c r="C94" s="520">
        <f>IF('3-Budget + REVISE'!AH85=1,'3-Budget + REVISE'!J85,' 9-EXPENSE 6th Period'!C94)</f>
        <v>0</v>
      </c>
      <c r="D94" s="449"/>
      <c r="E94" s="450"/>
      <c r="F94" s="444"/>
      <c r="G94" s="445"/>
      <c r="H94" s="519"/>
      <c r="I94" s="520">
        <f>F94+' 9-EXPENSE 6th Period'!I94</f>
        <v>0</v>
      </c>
      <c r="J94" s="449"/>
      <c r="K94" s="450"/>
      <c r="L94" s="17" t="str">
        <f t="shared" si="2"/>
        <v/>
      </c>
      <c r="M94" s="113">
        <f t="shared" si="4"/>
        <v>0</v>
      </c>
      <c r="N94" s="15" t="str">
        <f t="shared" si="9"/>
        <v/>
      </c>
    </row>
    <row r="95" spans="2:14" s="11" customFormat="1" ht="12" customHeight="1" x14ac:dyDescent="0.2">
      <c r="B95" s="18">
        <f>IF(ISBLANK('3-Budget + REVISE'!B86),"",'3-Budget + REVISE'!B86)</f>
        <v>0</v>
      </c>
      <c r="C95" s="520">
        <f>IF('3-Budget + REVISE'!AH86=1,'3-Budget + REVISE'!J86,' 9-EXPENSE 6th Period'!C95)</f>
        <v>0</v>
      </c>
      <c r="D95" s="449"/>
      <c r="E95" s="450"/>
      <c r="F95" s="444"/>
      <c r="G95" s="445"/>
      <c r="H95" s="519"/>
      <c r="I95" s="520">
        <f>F95+' 9-EXPENSE 6th Period'!I95</f>
        <v>0</v>
      </c>
      <c r="J95" s="449"/>
      <c r="K95" s="450"/>
      <c r="L95" s="19" t="str">
        <f t="shared" si="2"/>
        <v/>
      </c>
      <c r="M95" s="114">
        <f t="shared" si="4"/>
        <v>0</v>
      </c>
      <c r="N95" s="15" t="str">
        <f t="shared" si="9"/>
        <v/>
      </c>
    </row>
    <row r="96" spans="2:14" s="11" customFormat="1" ht="12.95" customHeight="1" x14ac:dyDescent="0.2">
      <c r="B96" s="89" t="str">
        <f>IF(ISBLANK('3-Budget + REVISE'!B87),"",'3-Budget + REVISE'!B87)</f>
        <v>600 - CONTRACTUAL</v>
      </c>
      <c r="C96" s="571">
        <f>SUM(C97:C106)</f>
        <v>0</v>
      </c>
      <c r="D96" s="571"/>
      <c r="E96" s="571"/>
      <c r="F96" s="571">
        <f t="shared" ref="F96" si="14">SUM(F97:F106)</f>
        <v>0</v>
      </c>
      <c r="G96" s="571"/>
      <c r="H96" s="571"/>
      <c r="I96" s="571">
        <f t="shared" ref="I96" si="15">SUM(I97:I106)</f>
        <v>0</v>
      </c>
      <c r="J96" s="571"/>
      <c r="K96" s="571"/>
      <c r="L96" s="108" t="str">
        <f t="shared" si="2"/>
        <v/>
      </c>
      <c r="M96" s="118">
        <f t="shared" si="4"/>
        <v>0</v>
      </c>
      <c r="N96" s="10" t="str">
        <f t="shared" si="9"/>
        <v/>
      </c>
    </row>
    <row r="97" spans="2:14" s="11" customFormat="1" ht="12" customHeight="1" x14ac:dyDescent="0.2">
      <c r="B97" s="13">
        <f>IF(ISBLANK('3-Budget + REVISE'!B88),"",'3-Budget + REVISE'!B88)</f>
        <v>0</v>
      </c>
      <c r="C97" s="520">
        <f>IF('3-Budget + REVISE'!AH88=1,'3-Budget + REVISE'!J88,' 9-EXPENSE 6th Period'!C97)</f>
        <v>0</v>
      </c>
      <c r="D97" s="449"/>
      <c r="E97" s="450"/>
      <c r="F97" s="444"/>
      <c r="G97" s="445"/>
      <c r="H97" s="519"/>
      <c r="I97" s="520">
        <f>F97+' 9-EXPENSE 6th Period'!I97</f>
        <v>0</v>
      </c>
      <c r="J97" s="449"/>
      <c r="K97" s="450"/>
      <c r="L97" s="14" t="str">
        <f t="shared" si="2"/>
        <v/>
      </c>
      <c r="M97" s="112">
        <f t="shared" si="4"/>
        <v>0</v>
      </c>
      <c r="N97" s="15" t="str">
        <f t="shared" si="9"/>
        <v/>
      </c>
    </row>
    <row r="98" spans="2:14" s="11" customFormat="1" ht="12" customHeight="1" x14ac:dyDescent="0.2">
      <c r="B98" s="16">
        <f>IF(ISBLANK('3-Budget + REVISE'!B89),"",'3-Budget + REVISE'!B89)</f>
        <v>0</v>
      </c>
      <c r="C98" s="520">
        <f>IF('3-Budget + REVISE'!AH89=1,'3-Budget + REVISE'!J89,' 9-EXPENSE 6th Period'!C98)</f>
        <v>0</v>
      </c>
      <c r="D98" s="449"/>
      <c r="E98" s="450"/>
      <c r="F98" s="444"/>
      <c r="G98" s="445"/>
      <c r="H98" s="519"/>
      <c r="I98" s="520">
        <f>F98+' 9-EXPENSE 6th Period'!I98</f>
        <v>0</v>
      </c>
      <c r="J98" s="449"/>
      <c r="K98" s="450"/>
      <c r="L98" s="17" t="str">
        <f t="shared" si="2"/>
        <v/>
      </c>
      <c r="M98" s="113">
        <f t="shared" si="4"/>
        <v>0</v>
      </c>
      <c r="N98" s="15" t="str">
        <f t="shared" si="9"/>
        <v/>
      </c>
    </row>
    <row r="99" spans="2:14" s="11" customFormat="1" ht="12" customHeight="1" x14ac:dyDescent="0.2">
      <c r="B99" s="16">
        <f>IF(ISBLANK('3-Budget + REVISE'!B90),"",'3-Budget + REVISE'!B90)</f>
        <v>0</v>
      </c>
      <c r="C99" s="520">
        <f>IF('3-Budget + REVISE'!AH90=1,'3-Budget + REVISE'!J90,' 9-EXPENSE 6th Period'!C99)</f>
        <v>0</v>
      </c>
      <c r="D99" s="449"/>
      <c r="E99" s="450"/>
      <c r="F99" s="444"/>
      <c r="G99" s="445"/>
      <c r="H99" s="519"/>
      <c r="I99" s="520">
        <f>F99+' 9-EXPENSE 6th Period'!I99</f>
        <v>0</v>
      </c>
      <c r="J99" s="449"/>
      <c r="K99" s="450"/>
      <c r="L99" s="17" t="str">
        <f t="shared" si="2"/>
        <v/>
      </c>
      <c r="M99" s="113">
        <f t="shared" si="4"/>
        <v>0</v>
      </c>
      <c r="N99" s="15" t="str">
        <f t="shared" si="9"/>
        <v/>
      </c>
    </row>
    <row r="100" spans="2:14" s="11" customFormat="1" ht="12" customHeight="1" x14ac:dyDescent="0.2">
      <c r="B100" s="16">
        <f>IF(ISBLANK('3-Budget + REVISE'!B91),"",'3-Budget + REVISE'!B91)</f>
        <v>0</v>
      </c>
      <c r="C100" s="520">
        <f>IF('3-Budget + REVISE'!AH91=1,'3-Budget + REVISE'!J91,' 9-EXPENSE 6th Period'!C100)</f>
        <v>0</v>
      </c>
      <c r="D100" s="449"/>
      <c r="E100" s="450"/>
      <c r="F100" s="444"/>
      <c r="G100" s="445"/>
      <c r="H100" s="519"/>
      <c r="I100" s="520">
        <f>F100+' 9-EXPENSE 6th Period'!I100</f>
        <v>0</v>
      </c>
      <c r="J100" s="449"/>
      <c r="K100" s="450"/>
      <c r="L100" s="17" t="str">
        <f t="shared" si="2"/>
        <v/>
      </c>
      <c r="M100" s="113">
        <f t="shared" si="4"/>
        <v>0</v>
      </c>
      <c r="N100" s="15" t="str">
        <f t="shared" si="9"/>
        <v/>
      </c>
    </row>
    <row r="101" spans="2:14" s="11" customFormat="1" ht="12" customHeight="1" x14ac:dyDescent="0.2">
      <c r="B101" s="16">
        <f>IF(ISBLANK('3-Budget + REVISE'!B92),"",'3-Budget + REVISE'!B92)</f>
        <v>0</v>
      </c>
      <c r="C101" s="520">
        <f>IF('3-Budget + REVISE'!AH92=1,'3-Budget + REVISE'!J92,' 9-EXPENSE 6th Period'!C101)</f>
        <v>0</v>
      </c>
      <c r="D101" s="449"/>
      <c r="E101" s="450"/>
      <c r="F101" s="444"/>
      <c r="G101" s="445"/>
      <c r="H101" s="519"/>
      <c r="I101" s="520">
        <f>F101+' 9-EXPENSE 6th Period'!I101</f>
        <v>0</v>
      </c>
      <c r="J101" s="449"/>
      <c r="K101" s="450"/>
      <c r="L101" s="17" t="str">
        <f t="shared" si="2"/>
        <v/>
      </c>
      <c r="M101" s="113">
        <f t="shared" si="4"/>
        <v>0</v>
      </c>
      <c r="N101" s="15" t="str">
        <f t="shared" si="9"/>
        <v/>
      </c>
    </row>
    <row r="102" spans="2:14" s="11" customFormat="1" ht="12" customHeight="1" x14ac:dyDescent="0.2">
      <c r="B102" s="16">
        <f>IF(ISBLANK('3-Budget + REVISE'!B93),"",'3-Budget + REVISE'!B93)</f>
        <v>0</v>
      </c>
      <c r="C102" s="520">
        <f>IF('3-Budget + REVISE'!AH93=1,'3-Budget + REVISE'!J93,' 9-EXPENSE 6th Period'!C102)</f>
        <v>0</v>
      </c>
      <c r="D102" s="449"/>
      <c r="E102" s="450"/>
      <c r="F102" s="444"/>
      <c r="G102" s="445"/>
      <c r="H102" s="519"/>
      <c r="I102" s="520">
        <f>F102+' 9-EXPENSE 6th Period'!I102</f>
        <v>0</v>
      </c>
      <c r="J102" s="449"/>
      <c r="K102" s="450"/>
      <c r="L102" s="17" t="str">
        <f t="shared" si="2"/>
        <v/>
      </c>
      <c r="M102" s="113">
        <f t="shared" si="4"/>
        <v>0</v>
      </c>
      <c r="N102" s="15" t="str">
        <f t="shared" si="9"/>
        <v/>
      </c>
    </row>
    <row r="103" spans="2:14" s="11" customFormat="1" ht="12" customHeight="1" x14ac:dyDescent="0.2">
      <c r="B103" s="16">
        <f>IF(ISBLANK('3-Budget + REVISE'!B94),"",'3-Budget + REVISE'!B94)</f>
        <v>0</v>
      </c>
      <c r="C103" s="520">
        <f>IF('3-Budget + REVISE'!AH94=1,'3-Budget + REVISE'!J94,' 9-EXPENSE 6th Period'!C103)</f>
        <v>0</v>
      </c>
      <c r="D103" s="449"/>
      <c r="E103" s="450"/>
      <c r="F103" s="444"/>
      <c r="G103" s="445"/>
      <c r="H103" s="519"/>
      <c r="I103" s="520">
        <f>F103+' 9-EXPENSE 6th Period'!I103</f>
        <v>0</v>
      </c>
      <c r="J103" s="449"/>
      <c r="K103" s="450"/>
      <c r="L103" s="17" t="str">
        <f t="shared" si="2"/>
        <v/>
      </c>
      <c r="M103" s="113">
        <f t="shared" si="4"/>
        <v>0</v>
      </c>
      <c r="N103" s="15" t="str">
        <f t="shared" si="9"/>
        <v/>
      </c>
    </row>
    <row r="104" spans="2:14" s="11" customFormat="1" ht="12" customHeight="1" x14ac:dyDescent="0.2">
      <c r="B104" s="16">
        <f>IF(ISBLANK('3-Budget + REVISE'!B95),"",'3-Budget + REVISE'!B95)</f>
        <v>0</v>
      </c>
      <c r="C104" s="520">
        <f>IF('3-Budget + REVISE'!AH95=1,'3-Budget + REVISE'!J95,' 9-EXPENSE 6th Period'!C104)</f>
        <v>0</v>
      </c>
      <c r="D104" s="449"/>
      <c r="E104" s="450"/>
      <c r="F104" s="444"/>
      <c r="G104" s="445"/>
      <c r="H104" s="519"/>
      <c r="I104" s="520">
        <f>F104+' 9-EXPENSE 6th Period'!I104</f>
        <v>0</v>
      </c>
      <c r="J104" s="449"/>
      <c r="K104" s="450"/>
      <c r="L104" s="17" t="str">
        <f t="shared" si="2"/>
        <v/>
      </c>
      <c r="M104" s="113">
        <f t="shared" si="4"/>
        <v>0</v>
      </c>
      <c r="N104" s="15" t="str">
        <f t="shared" si="9"/>
        <v/>
      </c>
    </row>
    <row r="105" spans="2:14" s="11" customFormat="1" ht="12" customHeight="1" x14ac:dyDescent="0.2">
      <c r="B105" s="16">
        <f>IF(ISBLANK('3-Budget + REVISE'!B96),"",'3-Budget + REVISE'!B96)</f>
        <v>0</v>
      </c>
      <c r="C105" s="520">
        <f>IF('3-Budget + REVISE'!AH96=1,'3-Budget + REVISE'!J96,' 9-EXPENSE 6th Period'!C105)</f>
        <v>0</v>
      </c>
      <c r="D105" s="449"/>
      <c r="E105" s="450"/>
      <c r="F105" s="444"/>
      <c r="G105" s="445"/>
      <c r="H105" s="519"/>
      <c r="I105" s="520">
        <f>F105+' 9-EXPENSE 6th Period'!I105</f>
        <v>0</v>
      </c>
      <c r="J105" s="449"/>
      <c r="K105" s="450"/>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20">
        <f>IF('3-Budget + REVISE'!AH97=1,'3-Budget + REVISE'!J97,' 9-EXPENSE 6th Period'!C106)</f>
        <v>0</v>
      </c>
      <c r="D106" s="449"/>
      <c r="E106" s="450"/>
      <c r="F106" s="444"/>
      <c r="G106" s="445"/>
      <c r="H106" s="519"/>
      <c r="I106" s="520">
        <f>F106+' 9-EXPENSE 6th Period'!I106</f>
        <v>0</v>
      </c>
      <c r="J106" s="449"/>
      <c r="K106" s="450"/>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71">
        <f>SUM(C108:C117)</f>
        <v>0</v>
      </c>
      <c r="D107" s="571"/>
      <c r="E107" s="571"/>
      <c r="F107" s="571">
        <f t="shared" ref="F107" si="19">SUM(F108:F117)</f>
        <v>0</v>
      </c>
      <c r="G107" s="571"/>
      <c r="H107" s="571"/>
      <c r="I107" s="571">
        <f t="shared" ref="I107" si="20">SUM(I108:I117)</f>
        <v>0</v>
      </c>
      <c r="J107" s="571"/>
      <c r="K107" s="571"/>
      <c r="L107" s="108" t="str">
        <f t="shared" si="16"/>
        <v/>
      </c>
      <c r="M107" s="118">
        <f t="shared" si="17"/>
        <v>0</v>
      </c>
      <c r="N107" s="10" t="str">
        <f t="shared" si="18"/>
        <v/>
      </c>
    </row>
    <row r="108" spans="2:14" s="11" customFormat="1" ht="12" customHeight="1" x14ac:dyDescent="0.2">
      <c r="B108" s="13">
        <f>IF(ISBLANK('3-Budget + REVISE'!B99),"",'3-Budget + REVISE'!B99)</f>
        <v>0</v>
      </c>
      <c r="C108" s="520">
        <f>IF('3-Budget + REVISE'!AH99=1,'3-Budget + REVISE'!J99,' 9-EXPENSE 6th Period'!C108)</f>
        <v>0</v>
      </c>
      <c r="D108" s="449"/>
      <c r="E108" s="450"/>
      <c r="F108" s="444"/>
      <c r="G108" s="445"/>
      <c r="H108" s="519"/>
      <c r="I108" s="520">
        <f>F108+' 9-EXPENSE 6th Period'!I108</f>
        <v>0</v>
      </c>
      <c r="J108" s="449"/>
      <c r="K108" s="450"/>
      <c r="L108" s="14" t="str">
        <f t="shared" si="16"/>
        <v/>
      </c>
      <c r="M108" s="112">
        <f t="shared" si="17"/>
        <v>0</v>
      </c>
      <c r="N108" s="15" t="str">
        <f t="shared" si="18"/>
        <v/>
      </c>
    </row>
    <row r="109" spans="2:14" s="11" customFormat="1" ht="12" customHeight="1" x14ac:dyDescent="0.2">
      <c r="B109" s="16">
        <f>IF(ISBLANK('3-Budget + REVISE'!B100),"",'3-Budget + REVISE'!B100)</f>
        <v>0</v>
      </c>
      <c r="C109" s="520">
        <f>IF('3-Budget + REVISE'!AH100=1,'3-Budget + REVISE'!J100,' 9-EXPENSE 6th Period'!C109)</f>
        <v>0</v>
      </c>
      <c r="D109" s="449"/>
      <c r="E109" s="450"/>
      <c r="F109" s="444"/>
      <c r="G109" s="445"/>
      <c r="H109" s="519"/>
      <c r="I109" s="520">
        <f>F109+' 9-EXPENSE 6th Period'!I109</f>
        <v>0</v>
      </c>
      <c r="J109" s="449"/>
      <c r="K109" s="450"/>
      <c r="L109" s="17" t="str">
        <f t="shared" si="16"/>
        <v/>
      </c>
      <c r="M109" s="113">
        <f t="shared" si="17"/>
        <v>0</v>
      </c>
      <c r="N109" s="15" t="str">
        <f t="shared" si="18"/>
        <v/>
      </c>
    </row>
    <row r="110" spans="2:14" s="11" customFormat="1" ht="12" customHeight="1" x14ac:dyDescent="0.2">
      <c r="B110" s="16">
        <f>IF(ISBLANK('3-Budget + REVISE'!B101),"",'3-Budget + REVISE'!B101)</f>
        <v>0</v>
      </c>
      <c r="C110" s="520">
        <f>IF('3-Budget + REVISE'!AH101=1,'3-Budget + REVISE'!J101,' 9-EXPENSE 6th Period'!C110)</f>
        <v>0</v>
      </c>
      <c r="D110" s="449"/>
      <c r="E110" s="450"/>
      <c r="F110" s="444"/>
      <c r="G110" s="445"/>
      <c r="H110" s="519"/>
      <c r="I110" s="520">
        <f>F110+' 9-EXPENSE 6th Period'!I110</f>
        <v>0</v>
      </c>
      <c r="J110" s="449"/>
      <c r="K110" s="450"/>
      <c r="L110" s="17" t="str">
        <f t="shared" si="16"/>
        <v/>
      </c>
      <c r="M110" s="113">
        <f t="shared" si="17"/>
        <v>0</v>
      </c>
      <c r="N110" s="15" t="str">
        <f t="shared" si="18"/>
        <v/>
      </c>
    </row>
    <row r="111" spans="2:14" s="11" customFormat="1" ht="12" customHeight="1" x14ac:dyDescent="0.2">
      <c r="B111" s="16">
        <f>IF(ISBLANK('3-Budget + REVISE'!B102),"",'3-Budget + REVISE'!B102)</f>
        <v>0</v>
      </c>
      <c r="C111" s="520">
        <f>IF('3-Budget + REVISE'!AH102=1,'3-Budget + REVISE'!J102,' 9-EXPENSE 6th Period'!C111)</f>
        <v>0</v>
      </c>
      <c r="D111" s="449"/>
      <c r="E111" s="450"/>
      <c r="F111" s="444"/>
      <c r="G111" s="445"/>
      <c r="H111" s="519"/>
      <c r="I111" s="520">
        <f>F111+' 9-EXPENSE 6th Period'!I111</f>
        <v>0</v>
      </c>
      <c r="J111" s="449"/>
      <c r="K111" s="450"/>
      <c r="L111" s="17" t="str">
        <f t="shared" si="16"/>
        <v/>
      </c>
      <c r="M111" s="113">
        <f t="shared" si="17"/>
        <v>0</v>
      </c>
      <c r="N111" s="15" t="str">
        <f t="shared" si="18"/>
        <v/>
      </c>
    </row>
    <row r="112" spans="2:14" s="11" customFormat="1" ht="12" customHeight="1" x14ac:dyDescent="0.2">
      <c r="B112" s="16">
        <f>IF(ISBLANK('3-Budget + REVISE'!B103),"",'3-Budget + REVISE'!B103)</f>
        <v>0</v>
      </c>
      <c r="C112" s="520">
        <f>IF('3-Budget + REVISE'!AH103=1,'3-Budget + REVISE'!J103,' 9-EXPENSE 6th Period'!C112)</f>
        <v>0</v>
      </c>
      <c r="D112" s="449"/>
      <c r="E112" s="450"/>
      <c r="F112" s="444"/>
      <c r="G112" s="445"/>
      <c r="H112" s="519"/>
      <c r="I112" s="520">
        <f>F112+' 9-EXPENSE 6th Period'!I112</f>
        <v>0</v>
      </c>
      <c r="J112" s="449"/>
      <c r="K112" s="450"/>
      <c r="L112" s="17" t="str">
        <f t="shared" si="16"/>
        <v/>
      </c>
      <c r="M112" s="113">
        <f t="shared" si="17"/>
        <v>0</v>
      </c>
      <c r="N112" s="15" t="str">
        <f t="shared" si="18"/>
        <v/>
      </c>
    </row>
    <row r="113" spans="2:14" s="11" customFormat="1" ht="12" customHeight="1" x14ac:dyDescent="0.2">
      <c r="B113" s="16">
        <f>IF(ISBLANK('3-Budget + REVISE'!B104),"",'3-Budget + REVISE'!B104)</f>
        <v>0</v>
      </c>
      <c r="C113" s="520">
        <f>IF('3-Budget + REVISE'!AH104=1,'3-Budget + REVISE'!J104,' 9-EXPENSE 6th Period'!C113)</f>
        <v>0</v>
      </c>
      <c r="D113" s="449"/>
      <c r="E113" s="450"/>
      <c r="F113" s="444"/>
      <c r="G113" s="445"/>
      <c r="H113" s="519"/>
      <c r="I113" s="520">
        <f>F113+' 9-EXPENSE 6th Period'!I113</f>
        <v>0</v>
      </c>
      <c r="J113" s="449"/>
      <c r="K113" s="450"/>
      <c r="L113" s="17" t="str">
        <f t="shared" si="16"/>
        <v/>
      </c>
      <c r="M113" s="113">
        <f t="shared" si="17"/>
        <v>0</v>
      </c>
      <c r="N113" s="15" t="str">
        <f t="shared" si="18"/>
        <v/>
      </c>
    </row>
    <row r="114" spans="2:14" s="11" customFormat="1" ht="12" customHeight="1" x14ac:dyDescent="0.2">
      <c r="B114" s="16">
        <f>IF(ISBLANK('3-Budget + REVISE'!B105),"",'3-Budget + REVISE'!B105)</f>
        <v>0</v>
      </c>
      <c r="C114" s="520">
        <f>IF('3-Budget + REVISE'!AH105=1,'3-Budget + REVISE'!J105,' 9-EXPENSE 6th Period'!C114)</f>
        <v>0</v>
      </c>
      <c r="D114" s="449"/>
      <c r="E114" s="450"/>
      <c r="F114" s="444"/>
      <c r="G114" s="445"/>
      <c r="H114" s="519"/>
      <c r="I114" s="520">
        <f>F114+' 9-EXPENSE 6th Period'!I114</f>
        <v>0</v>
      </c>
      <c r="J114" s="449"/>
      <c r="K114" s="450"/>
      <c r="L114" s="17" t="str">
        <f t="shared" si="16"/>
        <v/>
      </c>
      <c r="M114" s="113">
        <f t="shared" si="17"/>
        <v>0</v>
      </c>
      <c r="N114" s="15" t="str">
        <f t="shared" si="18"/>
        <v/>
      </c>
    </row>
    <row r="115" spans="2:14" s="11" customFormat="1" ht="12" customHeight="1" x14ac:dyDescent="0.2">
      <c r="B115" s="16">
        <f>IF(ISBLANK('3-Budget + REVISE'!B106),"",'3-Budget + REVISE'!B106)</f>
        <v>0</v>
      </c>
      <c r="C115" s="520">
        <f>IF('3-Budget + REVISE'!AH106=1,'3-Budget + REVISE'!J106,' 9-EXPENSE 6th Period'!C115)</f>
        <v>0</v>
      </c>
      <c r="D115" s="449"/>
      <c r="E115" s="450"/>
      <c r="F115" s="444"/>
      <c r="G115" s="445"/>
      <c r="H115" s="519"/>
      <c r="I115" s="520">
        <f>F115+' 9-EXPENSE 6th Period'!I115</f>
        <v>0</v>
      </c>
      <c r="J115" s="449"/>
      <c r="K115" s="450"/>
      <c r="L115" s="17" t="str">
        <f t="shared" si="16"/>
        <v/>
      </c>
      <c r="M115" s="113">
        <f t="shared" si="17"/>
        <v>0</v>
      </c>
      <c r="N115" s="15" t="str">
        <f t="shared" si="18"/>
        <v/>
      </c>
    </row>
    <row r="116" spans="2:14" s="11" customFormat="1" ht="12" customHeight="1" x14ac:dyDescent="0.2">
      <c r="B116" s="16">
        <f>IF(ISBLANK('3-Budget + REVISE'!B107),"",'3-Budget + REVISE'!B107)</f>
        <v>0</v>
      </c>
      <c r="C116" s="520">
        <f>IF('3-Budget + REVISE'!AH107=1,'3-Budget + REVISE'!J107,' 9-EXPENSE 6th Period'!C116)</f>
        <v>0</v>
      </c>
      <c r="D116" s="449"/>
      <c r="E116" s="450"/>
      <c r="F116" s="444"/>
      <c r="G116" s="445"/>
      <c r="H116" s="519"/>
      <c r="I116" s="520">
        <f>F116+' 9-EXPENSE 6th Period'!I116</f>
        <v>0</v>
      </c>
      <c r="J116" s="449"/>
      <c r="K116" s="450"/>
      <c r="L116" s="17" t="str">
        <f t="shared" si="16"/>
        <v/>
      </c>
      <c r="M116" s="113">
        <f t="shared" si="17"/>
        <v>0</v>
      </c>
      <c r="N116" s="15" t="str">
        <f t="shared" si="18"/>
        <v/>
      </c>
    </row>
    <row r="117" spans="2:14" s="11" customFormat="1" ht="12" customHeight="1" x14ac:dyDescent="0.2">
      <c r="B117" s="91">
        <f>IF(ISBLANK('3-Budget + REVISE'!B108),"",'3-Budget + REVISE'!B108)</f>
        <v>0</v>
      </c>
      <c r="C117" s="520">
        <f>IF('3-Budget + REVISE'!AH108=1,'3-Budget + REVISE'!J108,' 9-EXPENSE 6th Period'!C117)</f>
        <v>0</v>
      </c>
      <c r="D117" s="449"/>
      <c r="E117" s="450"/>
      <c r="F117" s="444"/>
      <c r="G117" s="445"/>
      <c r="H117" s="519"/>
      <c r="I117" s="520">
        <f>F117+' 9-EXPENSE 6th Period'!I117</f>
        <v>0</v>
      </c>
      <c r="J117" s="449"/>
      <c r="K117" s="450"/>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71">
        <f>SUM(C119:C128)</f>
        <v>0</v>
      </c>
      <c r="D118" s="571"/>
      <c r="E118" s="571"/>
      <c r="F118" s="571">
        <f t="shared" ref="F118" si="21">SUM(F119:F128)</f>
        <v>0</v>
      </c>
      <c r="G118" s="571"/>
      <c r="H118" s="571"/>
      <c r="I118" s="571">
        <f t="shared" ref="I118" si="22">SUM(I119:I128)</f>
        <v>0</v>
      </c>
      <c r="J118" s="571"/>
      <c r="K118" s="571"/>
      <c r="L118" s="108" t="str">
        <f t="shared" si="16"/>
        <v/>
      </c>
      <c r="M118" s="118">
        <f t="shared" si="17"/>
        <v>0</v>
      </c>
      <c r="N118" s="10" t="str">
        <f t="shared" si="18"/>
        <v/>
      </c>
    </row>
    <row r="119" spans="2:14" s="11" customFormat="1" ht="12" customHeight="1" x14ac:dyDescent="0.2">
      <c r="B119" s="13">
        <f>IF(ISBLANK('3-Budget + REVISE'!B110),"",'3-Budget + REVISE'!B110)</f>
        <v>0</v>
      </c>
      <c r="C119" s="520">
        <f>IF('3-Budget + REVISE'!AH110=1,'3-Budget + REVISE'!J110,' 9-EXPENSE 6th Period'!C119)</f>
        <v>0</v>
      </c>
      <c r="D119" s="449"/>
      <c r="E119" s="450"/>
      <c r="F119" s="444"/>
      <c r="G119" s="445"/>
      <c r="H119" s="519"/>
      <c r="I119" s="520">
        <f>F119+' 9-EXPENSE 6th Period'!I119</f>
        <v>0</v>
      </c>
      <c r="J119" s="449"/>
      <c r="K119" s="450"/>
      <c r="L119" s="14" t="str">
        <f t="shared" si="16"/>
        <v/>
      </c>
      <c r="M119" s="112">
        <f t="shared" si="17"/>
        <v>0</v>
      </c>
      <c r="N119" s="15" t="str">
        <f t="shared" si="18"/>
        <v/>
      </c>
    </row>
    <row r="120" spans="2:14" s="11" customFormat="1" ht="12" customHeight="1" x14ac:dyDescent="0.2">
      <c r="B120" s="16">
        <f>IF(ISBLANK('3-Budget + REVISE'!B111),"",'3-Budget + REVISE'!B111)</f>
        <v>0</v>
      </c>
      <c r="C120" s="520">
        <f>IF('3-Budget + REVISE'!AH111=1,'3-Budget + REVISE'!J111,' 9-EXPENSE 6th Period'!C120)</f>
        <v>0</v>
      </c>
      <c r="D120" s="449"/>
      <c r="E120" s="450"/>
      <c r="F120" s="444"/>
      <c r="G120" s="445"/>
      <c r="H120" s="519"/>
      <c r="I120" s="520">
        <f>F120+' 9-EXPENSE 6th Period'!I120</f>
        <v>0</v>
      </c>
      <c r="J120" s="449"/>
      <c r="K120" s="450"/>
      <c r="L120" s="17" t="str">
        <f t="shared" si="16"/>
        <v/>
      </c>
      <c r="M120" s="113">
        <f t="shared" si="17"/>
        <v>0</v>
      </c>
      <c r="N120" s="15" t="str">
        <f t="shared" si="18"/>
        <v/>
      </c>
    </row>
    <row r="121" spans="2:14" s="11" customFormat="1" ht="12" customHeight="1" x14ac:dyDescent="0.2">
      <c r="B121" s="16">
        <f>IF(ISBLANK('3-Budget + REVISE'!B112),"",'3-Budget + REVISE'!B112)</f>
        <v>0</v>
      </c>
      <c r="C121" s="520">
        <f>IF('3-Budget + REVISE'!AH112=1,'3-Budget + REVISE'!J112,' 9-EXPENSE 6th Period'!C121)</f>
        <v>0</v>
      </c>
      <c r="D121" s="449"/>
      <c r="E121" s="450"/>
      <c r="F121" s="444"/>
      <c r="G121" s="445"/>
      <c r="H121" s="519"/>
      <c r="I121" s="520">
        <f>F121+' 9-EXPENSE 6th Period'!I121</f>
        <v>0</v>
      </c>
      <c r="J121" s="449"/>
      <c r="K121" s="450"/>
      <c r="L121" s="17" t="str">
        <f t="shared" si="16"/>
        <v/>
      </c>
      <c r="M121" s="113">
        <f t="shared" si="17"/>
        <v>0</v>
      </c>
      <c r="N121" s="15" t="str">
        <f t="shared" si="18"/>
        <v/>
      </c>
    </row>
    <row r="122" spans="2:14" s="11" customFormat="1" ht="12" customHeight="1" x14ac:dyDescent="0.2">
      <c r="B122" s="16">
        <f>IF(ISBLANK('3-Budget + REVISE'!B113),"",'3-Budget + REVISE'!B113)</f>
        <v>0</v>
      </c>
      <c r="C122" s="520">
        <f>IF('3-Budget + REVISE'!AH113=1,'3-Budget + REVISE'!J113,' 9-EXPENSE 6th Period'!C122)</f>
        <v>0</v>
      </c>
      <c r="D122" s="449"/>
      <c r="E122" s="450"/>
      <c r="F122" s="444"/>
      <c r="G122" s="445"/>
      <c r="H122" s="519"/>
      <c r="I122" s="520">
        <f>F122+' 9-EXPENSE 6th Period'!I122</f>
        <v>0</v>
      </c>
      <c r="J122" s="449"/>
      <c r="K122" s="450"/>
      <c r="L122" s="17" t="str">
        <f t="shared" si="16"/>
        <v/>
      </c>
      <c r="M122" s="113">
        <f t="shared" si="17"/>
        <v>0</v>
      </c>
      <c r="N122" s="15" t="str">
        <f t="shared" si="18"/>
        <v/>
      </c>
    </row>
    <row r="123" spans="2:14" s="11" customFormat="1" ht="12" customHeight="1" x14ac:dyDescent="0.2">
      <c r="B123" s="16">
        <f>IF(ISBLANK('3-Budget + REVISE'!B114),"",'3-Budget + REVISE'!B114)</f>
        <v>0</v>
      </c>
      <c r="C123" s="520">
        <f>IF('3-Budget + REVISE'!AH114=1,'3-Budget + REVISE'!J114,' 9-EXPENSE 6th Period'!C123)</f>
        <v>0</v>
      </c>
      <c r="D123" s="449"/>
      <c r="E123" s="450"/>
      <c r="F123" s="444"/>
      <c r="G123" s="445"/>
      <c r="H123" s="519"/>
      <c r="I123" s="520">
        <f>F123+' 9-EXPENSE 6th Period'!I123</f>
        <v>0</v>
      </c>
      <c r="J123" s="449"/>
      <c r="K123" s="450"/>
      <c r="L123" s="17" t="str">
        <f t="shared" si="16"/>
        <v/>
      </c>
      <c r="M123" s="113">
        <f t="shared" si="17"/>
        <v>0</v>
      </c>
      <c r="N123" s="15" t="str">
        <f t="shared" si="18"/>
        <v/>
      </c>
    </row>
    <row r="124" spans="2:14" s="11" customFormat="1" ht="12" customHeight="1" x14ac:dyDescent="0.2">
      <c r="B124" s="16">
        <f>IF(ISBLANK('3-Budget + REVISE'!B115),"",'3-Budget + REVISE'!B115)</f>
        <v>0</v>
      </c>
      <c r="C124" s="520">
        <f>IF('3-Budget + REVISE'!AH115=1,'3-Budget + REVISE'!J115,' 9-EXPENSE 6th Period'!C124)</f>
        <v>0</v>
      </c>
      <c r="D124" s="449"/>
      <c r="E124" s="450"/>
      <c r="F124" s="444"/>
      <c r="G124" s="445"/>
      <c r="H124" s="519"/>
      <c r="I124" s="520">
        <f>F124+' 9-EXPENSE 6th Period'!I124</f>
        <v>0</v>
      </c>
      <c r="J124" s="449"/>
      <c r="K124" s="450"/>
      <c r="L124" s="17" t="str">
        <f t="shared" si="16"/>
        <v/>
      </c>
      <c r="M124" s="113">
        <f t="shared" si="17"/>
        <v>0</v>
      </c>
      <c r="N124" s="15" t="str">
        <f t="shared" si="18"/>
        <v/>
      </c>
    </row>
    <row r="125" spans="2:14" s="11" customFormat="1" ht="12" customHeight="1" x14ac:dyDescent="0.2">
      <c r="B125" s="16">
        <f>IF(ISBLANK('3-Budget + REVISE'!B116),"",'3-Budget + REVISE'!B116)</f>
        <v>0</v>
      </c>
      <c r="C125" s="520">
        <f>IF('3-Budget + REVISE'!AH116=1,'3-Budget + REVISE'!J116,' 9-EXPENSE 6th Period'!C125)</f>
        <v>0</v>
      </c>
      <c r="D125" s="449"/>
      <c r="E125" s="450"/>
      <c r="F125" s="444"/>
      <c r="G125" s="445"/>
      <c r="H125" s="519"/>
      <c r="I125" s="520">
        <f>F125+' 9-EXPENSE 6th Period'!I125</f>
        <v>0</v>
      </c>
      <c r="J125" s="449"/>
      <c r="K125" s="450"/>
      <c r="L125" s="17" t="str">
        <f t="shared" si="16"/>
        <v/>
      </c>
      <c r="M125" s="113">
        <f t="shared" si="17"/>
        <v>0</v>
      </c>
      <c r="N125" s="15" t="str">
        <f t="shared" si="18"/>
        <v/>
      </c>
    </row>
    <row r="126" spans="2:14" s="11" customFormat="1" ht="12" customHeight="1" x14ac:dyDescent="0.2">
      <c r="B126" s="16">
        <f>IF(ISBLANK('3-Budget + REVISE'!B117),"",'3-Budget + REVISE'!B117)</f>
        <v>0</v>
      </c>
      <c r="C126" s="520">
        <f>IF('3-Budget + REVISE'!AH117=1,'3-Budget + REVISE'!J117,' 9-EXPENSE 6th Period'!C126)</f>
        <v>0</v>
      </c>
      <c r="D126" s="449"/>
      <c r="E126" s="450"/>
      <c r="F126" s="444"/>
      <c r="G126" s="445"/>
      <c r="H126" s="519"/>
      <c r="I126" s="520">
        <f>F126+' 9-EXPENSE 6th Period'!I126</f>
        <v>0</v>
      </c>
      <c r="J126" s="449"/>
      <c r="K126" s="450"/>
      <c r="L126" s="17" t="str">
        <f t="shared" si="16"/>
        <v/>
      </c>
      <c r="M126" s="113">
        <f t="shared" si="17"/>
        <v>0</v>
      </c>
      <c r="N126" s="15" t="str">
        <f t="shared" si="18"/>
        <v/>
      </c>
    </row>
    <row r="127" spans="2:14" s="11" customFormat="1" ht="12" customHeight="1" x14ac:dyDescent="0.2">
      <c r="B127" s="16">
        <f>IF(ISBLANK('3-Budget + REVISE'!B118),"",'3-Budget + REVISE'!B118)</f>
        <v>0</v>
      </c>
      <c r="C127" s="520">
        <f>IF('3-Budget + REVISE'!AH118=1,'3-Budget + REVISE'!J118,' 9-EXPENSE 6th Period'!C127)</f>
        <v>0</v>
      </c>
      <c r="D127" s="449"/>
      <c r="E127" s="450"/>
      <c r="F127" s="444"/>
      <c r="G127" s="445"/>
      <c r="H127" s="519"/>
      <c r="I127" s="520">
        <f>F127+' 9-EXPENSE 6th Period'!I127</f>
        <v>0</v>
      </c>
      <c r="J127" s="449"/>
      <c r="K127" s="450"/>
      <c r="L127" s="17" t="str">
        <f t="shared" si="16"/>
        <v/>
      </c>
      <c r="M127" s="113">
        <f t="shared" si="17"/>
        <v>0</v>
      </c>
      <c r="N127" s="15" t="str">
        <f t="shared" si="18"/>
        <v/>
      </c>
    </row>
    <row r="128" spans="2:14" s="11" customFormat="1" ht="12" customHeight="1" x14ac:dyDescent="0.2">
      <c r="B128" s="18">
        <f>IF(ISBLANK('3-Budget + REVISE'!B119),"",'3-Budget + REVISE'!B119)</f>
        <v>0</v>
      </c>
      <c r="C128" s="520">
        <f>IF('3-Budget + REVISE'!AH119=1,'3-Budget + REVISE'!J119,' 9-EXPENSE 6th Period'!C128)</f>
        <v>0</v>
      </c>
      <c r="D128" s="449"/>
      <c r="E128" s="450"/>
      <c r="F128" s="444"/>
      <c r="G128" s="445"/>
      <c r="H128" s="519"/>
      <c r="I128" s="520">
        <f>F128+' 9-EXPENSE 6th Period'!I128</f>
        <v>0</v>
      </c>
      <c r="J128" s="449"/>
      <c r="K128" s="450"/>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71">
        <f>SUM(C130)</f>
        <v>0</v>
      </c>
      <c r="D129" s="571"/>
      <c r="E129" s="571"/>
      <c r="F129" s="571">
        <f t="shared" ref="F129" si="23">SUM(F130)</f>
        <v>0</v>
      </c>
      <c r="G129" s="571"/>
      <c r="H129" s="571"/>
      <c r="I129" s="571">
        <f t="shared" ref="I129" si="24">SUM(I130)</f>
        <v>0</v>
      </c>
      <c r="J129" s="571"/>
      <c r="K129" s="571"/>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20">
        <f>IF('3-Budget + REVISE'!AH121=1,'3-Budget + REVISE'!J121,' 9-EXPENSE 6th Period'!C130)</f>
        <v>0</v>
      </c>
      <c r="D130" s="449"/>
      <c r="E130" s="450"/>
      <c r="F130" s="451"/>
      <c r="G130" s="452"/>
      <c r="H130" s="554"/>
      <c r="I130" s="520">
        <f>F130+' 9-EXPENSE 6th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 9-EXPENSE 6th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7th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50I9YGeK1OE8+4tz98BkZmtGqpONLHD11pJxnHM4sjIh8UbD0QqBUFj5/L3A1UXQohhazTRKjFPQNE8Sff7Dg==" saltValue="4q2eeoU5dT//hE80W99rpQ==" spinCount="100000" sheet="1" objects="1" scenarios="1"/>
  <mergeCells count="379">
    <mergeCell ref="I51:K51"/>
    <mergeCell ref="I52:K52"/>
    <mergeCell ref="I53:K53"/>
    <mergeCell ref="I42:K42"/>
    <mergeCell ref="I43:K43"/>
    <mergeCell ref="I44:K44"/>
    <mergeCell ref="I45:K45"/>
    <mergeCell ref="I46:K46"/>
    <mergeCell ref="I47:K47"/>
    <mergeCell ref="I48:K48"/>
    <mergeCell ref="I49:K49"/>
    <mergeCell ref="I50:K5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C36:E36"/>
    <mergeCell ref="F36:H36"/>
    <mergeCell ref="I36:K36"/>
    <mergeCell ref="C37:E37"/>
    <mergeCell ref="F37:H37"/>
    <mergeCell ref="I37:K37"/>
    <mergeCell ref="C34:E34"/>
    <mergeCell ref="F34:H34"/>
    <mergeCell ref="I34:K34"/>
    <mergeCell ref="C35:E35"/>
    <mergeCell ref="F35:H35"/>
    <mergeCell ref="I35:K35"/>
    <mergeCell ref="C40:E40"/>
    <mergeCell ref="F40:H40"/>
    <mergeCell ref="I40:K40"/>
    <mergeCell ref="C41:E41"/>
    <mergeCell ref="F41:H41"/>
    <mergeCell ref="I41:K41"/>
    <mergeCell ref="C38:E38"/>
    <mergeCell ref="F38:H38"/>
    <mergeCell ref="I38:K38"/>
    <mergeCell ref="C39:E39"/>
    <mergeCell ref="F39:H39"/>
    <mergeCell ref="I39:K39"/>
    <mergeCell ref="C56:E56"/>
    <mergeCell ref="F56:H56"/>
    <mergeCell ref="I56:K56"/>
    <mergeCell ref="C57:E57"/>
    <mergeCell ref="F57:H57"/>
    <mergeCell ref="I57:K57"/>
    <mergeCell ref="C54:E54"/>
    <mergeCell ref="F54:H54"/>
    <mergeCell ref="I54:K54"/>
    <mergeCell ref="C55:E55"/>
    <mergeCell ref="F55:H55"/>
    <mergeCell ref="I55:K55"/>
    <mergeCell ref="C60:E60"/>
    <mergeCell ref="F60:H60"/>
    <mergeCell ref="I60:K60"/>
    <mergeCell ref="C61:E61"/>
    <mergeCell ref="F61:H61"/>
    <mergeCell ref="I61:K61"/>
    <mergeCell ref="C58:E58"/>
    <mergeCell ref="F58:H58"/>
    <mergeCell ref="I58:K58"/>
    <mergeCell ref="C59:E59"/>
    <mergeCell ref="F59:H59"/>
    <mergeCell ref="I59:K59"/>
    <mergeCell ref="C64:E64"/>
    <mergeCell ref="F64:H64"/>
    <mergeCell ref="I64:K64"/>
    <mergeCell ref="C65:E65"/>
    <mergeCell ref="F65:H65"/>
    <mergeCell ref="I65:K65"/>
    <mergeCell ref="C62:E62"/>
    <mergeCell ref="F62:H62"/>
    <mergeCell ref="I62:K62"/>
    <mergeCell ref="C63:E63"/>
    <mergeCell ref="F63:H63"/>
    <mergeCell ref="I63:K63"/>
    <mergeCell ref="C68:E68"/>
    <mergeCell ref="F68:H68"/>
    <mergeCell ref="I68:K68"/>
    <mergeCell ref="C69:E69"/>
    <mergeCell ref="F69:H69"/>
    <mergeCell ref="I69:K69"/>
    <mergeCell ref="C66:E66"/>
    <mergeCell ref="F66:H66"/>
    <mergeCell ref="I66:K66"/>
    <mergeCell ref="C67:E67"/>
    <mergeCell ref="F67:H67"/>
    <mergeCell ref="I67:K67"/>
    <mergeCell ref="C72:E72"/>
    <mergeCell ref="F72:H72"/>
    <mergeCell ref="I72:K72"/>
    <mergeCell ref="C73:E73"/>
    <mergeCell ref="F73:H73"/>
    <mergeCell ref="I73:K73"/>
    <mergeCell ref="C70:E70"/>
    <mergeCell ref="F70:H70"/>
    <mergeCell ref="I70:K70"/>
    <mergeCell ref="C71:E71"/>
    <mergeCell ref="F71:H71"/>
    <mergeCell ref="I71:K71"/>
    <mergeCell ref="C76:E76"/>
    <mergeCell ref="F76:H76"/>
    <mergeCell ref="I76:K76"/>
    <mergeCell ref="C77:E77"/>
    <mergeCell ref="F77:H77"/>
    <mergeCell ref="I77:K77"/>
    <mergeCell ref="C74:E74"/>
    <mergeCell ref="F74:H74"/>
    <mergeCell ref="I74:K74"/>
    <mergeCell ref="C75:E75"/>
    <mergeCell ref="F75:H75"/>
    <mergeCell ref="I75:K75"/>
    <mergeCell ref="C80:E80"/>
    <mergeCell ref="F80:H80"/>
    <mergeCell ref="I80:K80"/>
    <mergeCell ref="C81:E81"/>
    <mergeCell ref="F81:H81"/>
    <mergeCell ref="I81:K81"/>
    <mergeCell ref="C78:E78"/>
    <mergeCell ref="F78:H78"/>
    <mergeCell ref="I78:K78"/>
    <mergeCell ref="C79:E79"/>
    <mergeCell ref="F79:H79"/>
    <mergeCell ref="I79:K79"/>
    <mergeCell ref="C84:E84"/>
    <mergeCell ref="F84:H84"/>
    <mergeCell ref="I84:K84"/>
    <mergeCell ref="C85:E85"/>
    <mergeCell ref="F85:H85"/>
    <mergeCell ref="I85:K85"/>
    <mergeCell ref="C82:E82"/>
    <mergeCell ref="F82:H82"/>
    <mergeCell ref="I82:K82"/>
    <mergeCell ref="C83:E83"/>
    <mergeCell ref="F83:H83"/>
    <mergeCell ref="I83:K83"/>
    <mergeCell ref="C88:E88"/>
    <mergeCell ref="F88:H88"/>
    <mergeCell ref="I88:K88"/>
    <mergeCell ref="C89:E89"/>
    <mergeCell ref="F89:H89"/>
    <mergeCell ref="I89:K89"/>
    <mergeCell ref="C86:E86"/>
    <mergeCell ref="F86:H86"/>
    <mergeCell ref="I86:K86"/>
    <mergeCell ref="C87:E87"/>
    <mergeCell ref="F87:H87"/>
    <mergeCell ref="I87:K87"/>
    <mergeCell ref="C92:E92"/>
    <mergeCell ref="F92:H92"/>
    <mergeCell ref="I92:K92"/>
    <mergeCell ref="C93:E93"/>
    <mergeCell ref="F93:H93"/>
    <mergeCell ref="I93:K93"/>
    <mergeCell ref="C90:E90"/>
    <mergeCell ref="F90:H90"/>
    <mergeCell ref="I90:K90"/>
    <mergeCell ref="C91:E91"/>
    <mergeCell ref="F91:H91"/>
    <mergeCell ref="I91:K91"/>
    <mergeCell ref="C96:E96"/>
    <mergeCell ref="F96:H96"/>
    <mergeCell ref="I96:K96"/>
    <mergeCell ref="C97:E97"/>
    <mergeCell ref="F97:H97"/>
    <mergeCell ref="I97:K97"/>
    <mergeCell ref="C94:E94"/>
    <mergeCell ref="F94:H94"/>
    <mergeCell ref="I94:K94"/>
    <mergeCell ref="C95:E95"/>
    <mergeCell ref="F95:H95"/>
    <mergeCell ref="I95:K95"/>
    <mergeCell ref="C100:E100"/>
    <mergeCell ref="F100:H100"/>
    <mergeCell ref="I100:K100"/>
    <mergeCell ref="C101:E101"/>
    <mergeCell ref="F101:H101"/>
    <mergeCell ref="I101:K101"/>
    <mergeCell ref="C98:E98"/>
    <mergeCell ref="F98:H98"/>
    <mergeCell ref="I98:K98"/>
    <mergeCell ref="C99:E99"/>
    <mergeCell ref="F99:H99"/>
    <mergeCell ref="I99:K99"/>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32:E132"/>
    <mergeCell ref="K132:M132"/>
    <mergeCell ref="B133:M136"/>
    <mergeCell ref="C130:E130"/>
    <mergeCell ref="F130:H130"/>
    <mergeCell ref="I130:K130"/>
    <mergeCell ref="C131:E131"/>
    <mergeCell ref="F131:H131"/>
    <mergeCell ref="I131:K131"/>
  </mergeCells>
  <printOptions horizontalCentered="1" verticalCentered="1"/>
  <pageMargins left="0" right="0" top="0.25" bottom="0.25" header="0.3" footer="0.3"/>
  <pageSetup scale="80"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8FB65-01DF-4163-B4EC-95A219878EF6}">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258" t="s">
        <v>3</v>
      </c>
      <c r="C5" s="258"/>
      <c r="D5" s="258"/>
      <c r="E5" s="258"/>
      <c r="F5" s="565" t="s">
        <v>216</v>
      </c>
      <c r="G5" s="565"/>
      <c r="H5" s="565"/>
      <c r="I5" s="258"/>
      <c r="J5" s="514" t="s">
        <v>95</v>
      </c>
      <c r="K5" s="514"/>
      <c r="L5" s="514"/>
      <c r="M5" s="514"/>
      <c r="N5" s="7"/>
    </row>
    <row r="6" spans="1:14" ht="12.75" customHeight="1" x14ac:dyDescent="0.2">
      <c r="B6" s="513" t="str">
        <f>IF(ISBLANK('4-EXPENSE 1st Period'!B6:E6),"",'4-EXPENSE 1st Period'!B6:E6)</f>
        <v/>
      </c>
      <c r="C6" s="513"/>
      <c r="D6" s="513"/>
      <c r="E6" s="49"/>
      <c r="F6" s="577">
        <f>'4-EXPENSE 1st Period'!$F$6</f>
        <v>0</v>
      </c>
      <c r="G6" s="577"/>
      <c r="H6" s="52" t="s">
        <v>21</v>
      </c>
      <c r="I6" s="4"/>
      <c r="J6" s="513" t="s">
        <v>177</v>
      </c>
      <c r="K6" s="513"/>
      <c r="L6" s="513"/>
      <c r="M6" s="513"/>
    </row>
    <row r="7" spans="1:14" s="6" customFormat="1" ht="13.5" customHeight="1" x14ac:dyDescent="0.15">
      <c r="B7" s="533" t="s">
        <v>4</v>
      </c>
      <c r="C7" s="533"/>
      <c r="D7" s="533"/>
      <c r="E7" s="258"/>
      <c r="F7" s="533" t="s">
        <v>2</v>
      </c>
      <c r="G7" s="533"/>
      <c r="H7" s="533"/>
      <c r="I7" s="258"/>
      <c r="J7" s="533" t="s">
        <v>1</v>
      </c>
      <c r="K7" s="533"/>
      <c r="L7" s="533"/>
      <c r="M7" s="533"/>
      <c r="N7" s="7"/>
    </row>
    <row r="8" spans="1:14" ht="13.9" customHeight="1" x14ac:dyDescent="0.2">
      <c r="B8" s="576" t="str">
        <f>IF(ISBLANK('4-EXPENSE 1st Period'!B8:D8),"",'4-EXPENSE 1st Period'!B8:D8)</f>
        <v/>
      </c>
      <c r="C8" s="576"/>
      <c r="D8" s="576"/>
      <c r="E8" s="51"/>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258"/>
      <c r="I9" s="258"/>
      <c r="J9" s="258"/>
      <c r="K9" s="258"/>
      <c r="L9" s="258"/>
      <c r="M9" s="258"/>
      <c r="N9" s="7"/>
    </row>
    <row r="10" spans="1:14" ht="18" customHeight="1" thickBot="1" x14ac:dyDescent="0.25">
      <c r="B10" s="531"/>
      <c r="C10" s="531"/>
      <c r="D10" s="531"/>
      <c r="E10" s="43"/>
      <c r="F10" s="574"/>
      <c r="G10" s="574"/>
      <c r="H10" s="574"/>
      <c r="I10" s="574"/>
      <c r="J10" s="574"/>
      <c r="K10" s="574"/>
      <c r="L10" s="574"/>
      <c r="M10" s="574"/>
    </row>
    <row r="11" spans="1:14" s="6" customFormat="1" ht="13.5" customHeight="1" x14ac:dyDescent="0.15">
      <c r="B11" s="255" t="s">
        <v>7</v>
      </c>
      <c r="C11" s="258" t="s">
        <v>8</v>
      </c>
      <c r="E11" s="258"/>
      <c r="F11" s="575" t="s">
        <v>7</v>
      </c>
      <c r="G11" s="575"/>
      <c r="H11" s="25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65" t="s">
        <v>9</v>
      </c>
      <c r="C13" s="565"/>
      <c r="D13" s="565"/>
      <c r="E13" s="258"/>
      <c r="F13" s="563" t="s">
        <v>9</v>
      </c>
      <c r="G13" s="563"/>
      <c r="H13" s="563"/>
      <c r="I13" s="563"/>
      <c r="J13" s="563"/>
      <c r="K13" s="563"/>
      <c r="L13" s="563"/>
      <c r="M13" s="563"/>
      <c r="N13" s="7"/>
    </row>
    <row r="14" spans="1:14" ht="12.75" customHeight="1" x14ac:dyDescent="0.2">
      <c r="B14" s="477" t="s">
        <v>19</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39" t="s">
        <v>10</v>
      </c>
      <c r="H15" s="258"/>
      <c r="I15" s="258"/>
      <c r="J15" s="258"/>
      <c r="K15" s="258"/>
      <c r="L15" s="258"/>
      <c r="M15" s="258"/>
      <c r="N15" s="7"/>
    </row>
    <row r="16" spans="1:14" ht="20.25" customHeight="1" thickBot="1" x14ac:dyDescent="0.25">
      <c r="B16" s="38" t="s">
        <v>0</v>
      </c>
      <c r="C16" s="536" t="s">
        <v>23</v>
      </c>
      <c r="D16" s="572"/>
      <c r="E16" s="573"/>
      <c r="F16" s="539" t="s">
        <v>186</v>
      </c>
      <c r="G16" s="540"/>
      <c r="H16" s="541"/>
      <c r="I16" s="542" t="s">
        <v>22</v>
      </c>
      <c r="J16" s="543"/>
      <c r="K16" s="544"/>
      <c r="L16" s="78" t="s">
        <v>25</v>
      </c>
      <c r="M16" s="62" t="s">
        <v>24</v>
      </c>
    </row>
    <row r="17" spans="2:14" s="12" customFormat="1" ht="12.95" customHeight="1" x14ac:dyDescent="0.2">
      <c r="B17" s="90" t="str">
        <f>IF(ISBLANK('3-Budget + REVISE'!B8),"",'3-Budget + REVISE'!B8)</f>
        <v>100 - PERSONNEL - Salary / Wage</v>
      </c>
      <c r="C17" s="578">
        <f>SUM(C18:C39)</f>
        <v>0</v>
      </c>
      <c r="D17" s="578"/>
      <c r="E17" s="578"/>
      <c r="F17" s="578">
        <f t="shared" ref="F17" si="0">SUM(F18:F39)</f>
        <v>0</v>
      </c>
      <c r="G17" s="578"/>
      <c r="H17" s="578"/>
      <c r="I17" s="578">
        <f t="shared" ref="I17" si="1">SUM(I18:I39)</f>
        <v>0</v>
      </c>
      <c r="J17" s="578"/>
      <c r="K17" s="578"/>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20">
        <f>IF('3-Budget + REVISE'!AK9=1,'3-Budget + REVISE'!K9,' 10-EXPENSE 7th Period'!C18)</f>
        <v>0</v>
      </c>
      <c r="D18" s="449"/>
      <c r="E18" s="450"/>
      <c r="F18" s="444"/>
      <c r="G18" s="445"/>
      <c r="H18" s="519"/>
      <c r="I18" s="520">
        <f>F18+' 10-EXPENSE 7th Period'!I18</f>
        <v>0</v>
      </c>
      <c r="J18" s="449"/>
      <c r="K18" s="450"/>
      <c r="L18" s="14" t="str">
        <f t="shared" si="2"/>
        <v/>
      </c>
      <c r="M18" s="112">
        <f t="shared" ref="M18:M105" si="4">C18-I18</f>
        <v>0</v>
      </c>
      <c r="N18" s="15" t="str">
        <f t="shared" si="3"/>
        <v/>
      </c>
    </row>
    <row r="19" spans="2:14" s="11" customFormat="1" ht="12" customHeight="1" x14ac:dyDescent="0.2">
      <c r="B19" s="13">
        <f>IF(ISBLANK('3-Budget + REVISE'!B10),"",'3-Budget + REVISE'!B10)</f>
        <v>0</v>
      </c>
      <c r="C19" s="520">
        <f>IF('3-Budget + REVISE'!AK10=1,'3-Budget + REVISE'!K10,' 10-EXPENSE 7th Period'!C19)</f>
        <v>0</v>
      </c>
      <c r="D19" s="449"/>
      <c r="E19" s="450"/>
      <c r="F19" s="444"/>
      <c r="G19" s="445"/>
      <c r="H19" s="519"/>
      <c r="I19" s="520">
        <f>F19+' 10-EXPENSE 7th Period'!I19</f>
        <v>0</v>
      </c>
      <c r="J19" s="449"/>
      <c r="K19" s="450"/>
      <c r="L19" s="14" t="str">
        <f t="shared" si="2"/>
        <v/>
      </c>
      <c r="M19" s="112">
        <f t="shared" si="4"/>
        <v>0</v>
      </c>
      <c r="N19" s="15" t="str">
        <f t="shared" si="3"/>
        <v/>
      </c>
    </row>
    <row r="20" spans="2:14" s="11" customFormat="1" ht="12" customHeight="1" x14ac:dyDescent="0.2">
      <c r="B20" s="13">
        <f>IF(ISBLANK('3-Budget + REVISE'!B11),"",'3-Budget + REVISE'!B11)</f>
        <v>0</v>
      </c>
      <c r="C20" s="520">
        <f>IF('3-Budget + REVISE'!AK11=1,'3-Budget + REVISE'!K11,' 10-EXPENSE 7th Period'!C20)</f>
        <v>0</v>
      </c>
      <c r="D20" s="449"/>
      <c r="E20" s="450"/>
      <c r="F20" s="444"/>
      <c r="G20" s="445"/>
      <c r="H20" s="519"/>
      <c r="I20" s="520">
        <f>F20+' 10-EXPENSE 7th Period'!I20</f>
        <v>0</v>
      </c>
      <c r="J20" s="449"/>
      <c r="K20" s="450"/>
      <c r="L20" s="14" t="str">
        <f t="shared" si="2"/>
        <v/>
      </c>
      <c r="M20" s="112">
        <f t="shared" si="4"/>
        <v>0</v>
      </c>
      <c r="N20" s="15" t="str">
        <f t="shared" si="3"/>
        <v/>
      </c>
    </row>
    <row r="21" spans="2:14" s="11" customFormat="1" ht="12" customHeight="1" x14ac:dyDescent="0.2">
      <c r="B21" s="13">
        <f>IF(ISBLANK('3-Budget + REVISE'!B12),"",'3-Budget + REVISE'!B12)</f>
        <v>0</v>
      </c>
      <c r="C21" s="520">
        <f>IF('3-Budget + REVISE'!AK12=1,'3-Budget + REVISE'!K12,' 10-EXPENSE 7th Period'!C21)</f>
        <v>0</v>
      </c>
      <c r="D21" s="449"/>
      <c r="E21" s="450"/>
      <c r="F21" s="444"/>
      <c r="G21" s="445"/>
      <c r="H21" s="519"/>
      <c r="I21" s="520">
        <f>F21+' 10-EXPENSE 7th Period'!I21</f>
        <v>0</v>
      </c>
      <c r="J21" s="449"/>
      <c r="K21" s="450"/>
      <c r="L21" s="14" t="str">
        <f t="shared" si="2"/>
        <v/>
      </c>
      <c r="M21" s="112">
        <f t="shared" si="4"/>
        <v>0</v>
      </c>
      <c r="N21" s="15" t="str">
        <f t="shared" si="3"/>
        <v/>
      </c>
    </row>
    <row r="22" spans="2:14" s="11" customFormat="1" ht="12" customHeight="1" x14ac:dyDescent="0.2">
      <c r="B22" s="13">
        <f>IF(ISBLANK('3-Budget + REVISE'!B13),"",'3-Budget + REVISE'!B13)</f>
        <v>0</v>
      </c>
      <c r="C22" s="520">
        <f>IF('3-Budget + REVISE'!AK13=1,'3-Budget + REVISE'!K13,' 10-EXPENSE 7th Period'!C22)</f>
        <v>0</v>
      </c>
      <c r="D22" s="449"/>
      <c r="E22" s="450"/>
      <c r="F22" s="444"/>
      <c r="G22" s="445"/>
      <c r="H22" s="519"/>
      <c r="I22" s="520">
        <f>F22+' 10-EXPENSE 7th Period'!I22</f>
        <v>0</v>
      </c>
      <c r="J22" s="449"/>
      <c r="K22" s="450"/>
      <c r="L22" s="14" t="str">
        <f t="shared" si="2"/>
        <v/>
      </c>
      <c r="M22" s="112">
        <f t="shared" si="4"/>
        <v>0</v>
      </c>
      <c r="N22" s="15" t="str">
        <f t="shared" si="3"/>
        <v/>
      </c>
    </row>
    <row r="23" spans="2:14" s="11" customFormat="1" ht="12" customHeight="1" x14ac:dyDescent="0.2">
      <c r="B23" s="13">
        <f>IF(ISBLANK('3-Budget + REVISE'!B14),"",'3-Budget + REVISE'!B14)</f>
        <v>0</v>
      </c>
      <c r="C23" s="520">
        <f>IF('3-Budget + REVISE'!AK14=1,'3-Budget + REVISE'!K14,' 10-EXPENSE 7th Period'!C23)</f>
        <v>0</v>
      </c>
      <c r="D23" s="449"/>
      <c r="E23" s="450"/>
      <c r="F23" s="444"/>
      <c r="G23" s="445"/>
      <c r="H23" s="519"/>
      <c r="I23" s="520">
        <f>F23+' 10-EXPENSE 7th Period'!I23</f>
        <v>0</v>
      </c>
      <c r="J23" s="449"/>
      <c r="K23" s="450"/>
      <c r="L23" s="14" t="str">
        <f t="shared" si="2"/>
        <v/>
      </c>
      <c r="M23" s="112">
        <f t="shared" si="4"/>
        <v>0</v>
      </c>
      <c r="N23" s="15" t="str">
        <f t="shared" si="3"/>
        <v/>
      </c>
    </row>
    <row r="24" spans="2:14" s="11" customFormat="1" ht="12" customHeight="1" x14ac:dyDescent="0.2">
      <c r="B24" s="13">
        <f>IF(ISBLANK('3-Budget + REVISE'!B15),"",'3-Budget + REVISE'!B15)</f>
        <v>0</v>
      </c>
      <c r="C24" s="520">
        <f>IF('3-Budget + REVISE'!AK15=1,'3-Budget + REVISE'!K15,' 10-EXPENSE 7th Period'!C24)</f>
        <v>0</v>
      </c>
      <c r="D24" s="449"/>
      <c r="E24" s="450"/>
      <c r="F24" s="444"/>
      <c r="G24" s="445"/>
      <c r="H24" s="519"/>
      <c r="I24" s="520">
        <f>F24+' 10-EXPENSE 7th Period'!I24</f>
        <v>0</v>
      </c>
      <c r="J24" s="449"/>
      <c r="K24" s="450"/>
      <c r="L24" s="14" t="str">
        <f t="shared" si="2"/>
        <v/>
      </c>
      <c r="M24" s="112">
        <f t="shared" si="4"/>
        <v>0</v>
      </c>
      <c r="N24" s="15" t="str">
        <f t="shared" si="3"/>
        <v/>
      </c>
    </row>
    <row r="25" spans="2:14" s="11" customFormat="1" ht="12" customHeight="1" x14ac:dyDescent="0.2">
      <c r="B25" s="13">
        <f>IF(ISBLANK('3-Budget + REVISE'!B16),"",'3-Budget + REVISE'!B16)</f>
        <v>0</v>
      </c>
      <c r="C25" s="520">
        <f>IF('3-Budget + REVISE'!AK16=1,'3-Budget + REVISE'!K16,' 10-EXPENSE 7th Period'!C25)</f>
        <v>0</v>
      </c>
      <c r="D25" s="449"/>
      <c r="E25" s="450"/>
      <c r="F25" s="444"/>
      <c r="G25" s="445"/>
      <c r="H25" s="519"/>
      <c r="I25" s="520">
        <f>F25+' 10-EXPENSE 7th Period'!I25</f>
        <v>0</v>
      </c>
      <c r="J25" s="449"/>
      <c r="K25" s="450"/>
      <c r="L25" s="14" t="str">
        <f t="shared" si="2"/>
        <v/>
      </c>
      <c r="M25" s="112">
        <f t="shared" si="4"/>
        <v>0</v>
      </c>
      <c r="N25" s="15" t="str">
        <f t="shared" si="3"/>
        <v/>
      </c>
    </row>
    <row r="26" spans="2:14" s="11" customFormat="1" ht="12" customHeight="1" x14ac:dyDescent="0.2">
      <c r="B26" s="13">
        <f>IF(ISBLANK('3-Budget + REVISE'!B17),"",'3-Budget + REVISE'!B17)</f>
        <v>0</v>
      </c>
      <c r="C26" s="520">
        <f>IF('3-Budget + REVISE'!AK17=1,'3-Budget + REVISE'!K17,' 10-EXPENSE 7th Period'!C26)</f>
        <v>0</v>
      </c>
      <c r="D26" s="449"/>
      <c r="E26" s="450"/>
      <c r="F26" s="444"/>
      <c r="G26" s="445"/>
      <c r="H26" s="519"/>
      <c r="I26" s="520">
        <f>F26+' 10-EXPENSE 7th Period'!I26</f>
        <v>0</v>
      </c>
      <c r="J26" s="449"/>
      <c r="K26" s="450"/>
      <c r="L26" s="14" t="str">
        <f t="shared" si="2"/>
        <v/>
      </c>
      <c r="M26" s="112">
        <f t="shared" si="4"/>
        <v>0</v>
      </c>
      <c r="N26" s="15" t="str">
        <f t="shared" si="3"/>
        <v/>
      </c>
    </row>
    <row r="27" spans="2:14" s="11" customFormat="1" ht="12" customHeight="1" x14ac:dyDescent="0.2">
      <c r="B27" s="13">
        <f>IF(ISBLANK('3-Budget + REVISE'!B18),"",'3-Budget + REVISE'!B18)</f>
        <v>0</v>
      </c>
      <c r="C27" s="520">
        <f>IF('3-Budget + REVISE'!AK18=1,'3-Budget + REVISE'!K18,' 10-EXPENSE 7th Period'!C27)</f>
        <v>0</v>
      </c>
      <c r="D27" s="449"/>
      <c r="E27" s="450"/>
      <c r="F27" s="444"/>
      <c r="G27" s="445"/>
      <c r="H27" s="519"/>
      <c r="I27" s="520">
        <f>F27+' 10-EXPENSE 7th Period'!I27</f>
        <v>0</v>
      </c>
      <c r="J27" s="449"/>
      <c r="K27" s="450"/>
      <c r="L27" s="14" t="str">
        <f t="shared" si="2"/>
        <v/>
      </c>
      <c r="M27" s="112">
        <f t="shared" si="4"/>
        <v>0</v>
      </c>
      <c r="N27" s="15" t="str">
        <f t="shared" si="3"/>
        <v/>
      </c>
    </row>
    <row r="28" spans="2:14" s="11" customFormat="1" ht="12" customHeight="1" x14ac:dyDescent="0.2">
      <c r="B28" s="13">
        <f>IF(ISBLANK('3-Budget + REVISE'!B19),"",'3-Budget + REVISE'!B19)</f>
        <v>0</v>
      </c>
      <c r="C28" s="520">
        <f>IF('3-Budget + REVISE'!AK19=1,'3-Budget + REVISE'!K19,' 10-EXPENSE 7th Period'!C28)</f>
        <v>0</v>
      </c>
      <c r="D28" s="449"/>
      <c r="E28" s="450"/>
      <c r="F28" s="444"/>
      <c r="G28" s="445"/>
      <c r="H28" s="519"/>
      <c r="I28" s="520">
        <f>F28+' 10-EXPENSE 7th Period'!I28</f>
        <v>0</v>
      </c>
      <c r="J28" s="449"/>
      <c r="K28" s="450"/>
      <c r="L28" s="14" t="str">
        <f t="shared" si="2"/>
        <v/>
      </c>
      <c r="M28" s="112">
        <f t="shared" si="4"/>
        <v>0</v>
      </c>
      <c r="N28" s="15" t="str">
        <f t="shared" si="3"/>
        <v/>
      </c>
    </row>
    <row r="29" spans="2:14" s="11" customFormat="1" ht="12" customHeight="1" x14ac:dyDescent="0.2">
      <c r="B29" s="13">
        <f>IF(ISBLANK('3-Budget + REVISE'!B20),"",'3-Budget + REVISE'!B20)</f>
        <v>0</v>
      </c>
      <c r="C29" s="520">
        <f>IF('3-Budget + REVISE'!AK20=1,'3-Budget + REVISE'!K20,' 10-EXPENSE 7th Period'!C29)</f>
        <v>0</v>
      </c>
      <c r="D29" s="449"/>
      <c r="E29" s="450"/>
      <c r="F29" s="444"/>
      <c r="G29" s="445"/>
      <c r="H29" s="519"/>
      <c r="I29" s="520">
        <f>F29+' 10-EXPENSE 7th Period'!I29</f>
        <v>0</v>
      </c>
      <c r="J29" s="449"/>
      <c r="K29" s="450"/>
      <c r="L29" s="14" t="str">
        <f t="shared" si="2"/>
        <v/>
      </c>
      <c r="M29" s="112">
        <f t="shared" si="4"/>
        <v>0</v>
      </c>
      <c r="N29" s="15" t="str">
        <f t="shared" si="3"/>
        <v/>
      </c>
    </row>
    <row r="30" spans="2:14" s="11" customFormat="1" ht="12" customHeight="1" x14ac:dyDescent="0.2">
      <c r="B30" s="13">
        <f>IF(ISBLANK('3-Budget + REVISE'!B21),"",'3-Budget + REVISE'!B21)</f>
        <v>0</v>
      </c>
      <c r="C30" s="520">
        <f>IF('3-Budget + REVISE'!AK21=1,'3-Budget + REVISE'!K21,' 10-EXPENSE 7th Period'!C30)</f>
        <v>0</v>
      </c>
      <c r="D30" s="449"/>
      <c r="E30" s="450"/>
      <c r="F30" s="444"/>
      <c r="G30" s="445"/>
      <c r="H30" s="519"/>
      <c r="I30" s="520">
        <f>F30+' 10-EXPENSE 7th Period'!I30</f>
        <v>0</v>
      </c>
      <c r="J30" s="449"/>
      <c r="K30" s="450"/>
      <c r="L30" s="14" t="str">
        <f t="shared" si="2"/>
        <v/>
      </c>
      <c r="M30" s="112">
        <f t="shared" si="4"/>
        <v>0</v>
      </c>
      <c r="N30" s="15" t="str">
        <f t="shared" si="3"/>
        <v/>
      </c>
    </row>
    <row r="31" spans="2:14" s="11" customFormat="1" ht="12" customHeight="1" x14ac:dyDescent="0.2">
      <c r="B31" s="13">
        <f>IF(ISBLANK('3-Budget + REVISE'!B22),"",'3-Budget + REVISE'!B22)</f>
        <v>0</v>
      </c>
      <c r="C31" s="520">
        <f>IF('3-Budget + REVISE'!AK22=1,'3-Budget + REVISE'!K22,' 10-EXPENSE 7th Period'!C31)</f>
        <v>0</v>
      </c>
      <c r="D31" s="449"/>
      <c r="E31" s="450"/>
      <c r="F31" s="444"/>
      <c r="G31" s="445"/>
      <c r="H31" s="519"/>
      <c r="I31" s="520">
        <f>F31+' 10-EXPENSE 7th Period'!I31</f>
        <v>0</v>
      </c>
      <c r="J31" s="449"/>
      <c r="K31" s="450"/>
      <c r="L31" s="14" t="str">
        <f t="shared" si="2"/>
        <v/>
      </c>
      <c r="M31" s="112">
        <f t="shared" si="4"/>
        <v>0</v>
      </c>
      <c r="N31" s="15" t="str">
        <f t="shared" si="3"/>
        <v/>
      </c>
    </row>
    <row r="32" spans="2:14" s="11" customFormat="1" ht="12" customHeight="1" x14ac:dyDescent="0.2">
      <c r="B32" s="13">
        <f>IF(ISBLANK('3-Budget + REVISE'!B23),"",'3-Budget + REVISE'!B23)</f>
        <v>0</v>
      </c>
      <c r="C32" s="520">
        <f>IF('3-Budget + REVISE'!AK23=1,'3-Budget + REVISE'!K23,' 10-EXPENSE 7th Period'!C32)</f>
        <v>0</v>
      </c>
      <c r="D32" s="449"/>
      <c r="E32" s="450"/>
      <c r="F32" s="444"/>
      <c r="G32" s="445"/>
      <c r="H32" s="519"/>
      <c r="I32" s="520">
        <f>F32+' 10-EXPENSE 7th Period'!I32</f>
        <v>0</v>
      </c>
      <c r="J32" s="449"/>
      <c r="K32" s="450"/>
      <c r="L32" s="14" t="str">
        <f t="shared" si="2"/>
        <v/>
      </c>
      <c r="M32" s="112">
        <f t="shared" si="4"/>
        <v>0</v>
      </c>
      <c r="N32" s="15" t="str">
        <f t="shared" si="3"/>
        <v/>
      </c>
    </row>
    <row r="33" spans="2:14" s="11" customFormat="1" ht="12" customHeight="1" x14ac:dyDescent="0.2">
      <c r="B33" s="13">
        <f>IF(ISBLANK('3-Budget + REVISE'!B24),"",'3-Budget + REVISE'!B24)</f>
        <v>0</v>
      </c>
      <c r="C33" s="520">
        <f>IF('3-Budget + REVISE'!AK24=1,'3-Budget + REVISE'!K24,' 10-EXPENSE 7th Period'!C33)</f>
        <v>0</v>
      </c>
      <c r="D33" s="449"/>
      <c r="E33" s="450"/>
      <c r="F33" s="444"/>
      <c r="G33" s="445"/>
      <c r="H33" s="519"/>
      <c r="I33" s="520">
        <f>F33+' 10-EXPENSE 7th Period'!I33</f>
        <v>0</v>
      </c>
      <c r="J33" s="449"/>
      <c r="K33" s="450"/>
      <c r="L33" s="14" t="str">
        <f t="shared" si="2"/>
        <v/>
      </c>
      <c r="M33" s="112">
        <f t="shared" si="4"/>
        <v>0</v>
      </c>
      <c r="N33" s="15" t="str">
        <f t="shared" si="3"/>
        <v/>
      </c>
    </row>
    <row r="34" spans="2:14" s="11" customFormat="1" ht="12" customHeight="1" x14ac:dyDescent="0.2">
      <c r="B34" s="13">
        <f>IF(ISBLANK('3-Budget + REVISE'!B25),"",'3-Budget + REVISE'!B25)</f>
        <v>0</v>
      </c>
      <c r="C34" s="520">
        <f>IF('3-Budget + REVISE'!AK25=1,'3-Budget + REVISE'!K25,' 10-EXPENSE 7th Period'!C34)</f>
        <v>0</v>
      </c>
      <c r="D34" s="449"/>
      <c r="E34" s="450"/>
      <c r="F34" s="444"/>
      <c r="G34" s="445"/>
      <c r="H34" s="519"/>
      <c r="I34" s="520">
        <f>F34+' 10-EXPENSE 7th Period'!I34</f>
        <v>0</v>
      </c>
      <c r="J34" s="449"/>
      <c r="K34" s="450"/>
      <c r="L34" s="14" t="str">
        <f t="shared" si="2"/>
        <v/>
      </c>
      <c r="M34" s="112">
        <f t="shared" si="4"/>
        <v>0</v>
      </c>
      <c r="N34" s="15" t="str">
        <f t="shared" si="3"/>
        <v/>
      </c>
    </row>
    <row r="35" spans="2:14" s="11" customFormat="1" ht="12" customHeight="1" x14ac:dyDescent="0.2">
      <c r="B35" s="13">
        <f>IF(ISBLANK('3-Budget + REVISE'!B26),"",'3-Budget + REVISE'!B26)</f>
        <v>0</v>
      </c>
      <c r="C35" s="520">
        <f>IF('3-Budget + REVISE'!AK26=1,'3-Budget + REVISE'!K26,' 10-EXPENSE 7th Period'!C35)</f>
        <v>0</v>
      </c>
      <c r="D35" s="449"/>
      <c r="E35" s="450"/>
      <c r="F35" s="444"/>
      <c r="G35" s="445"/>
      <c r="H35" s="519"/>
      <c r="I35" s="520">
        <f>F35+' 10-EXPENSE 7th Period'!I35</f>
        <v>0</v>
      </c>
      <c r="J35" s="449"/>
      <c r="K35" s="450"/>
      <c r="L35" s="14" t="str">
        <f t="shared" si="2"/>
        <v/>
      </c>
      <c r="M35" s="112">
        <f t="shared" si="4"/>
        <v>0</v>
      </c>
      <c r="N35" s="15" t="str">
        <f t="shared" si="3"/>
        <v/>
      </c>
    </row>
    <row r="36" spans="2:14" s="11" customFormat="1" ht="12" customHeight="1" x14ac:dyDescent="0.2">
      <c r="B36" s="13">
        <f>IF(ISBLANK('3-Budget + REVISE'!B27),"",'3-Budget + REVISE'!B27)</f>
        <v>0</v>
      </c>
      <c r="C36" s="520">
        <f>IF('3-Budget + REVISE'!AK27=1,'3-Budget + REVISE'!K27,' 10-EXPENSE 7th Period'!C36)</f>
        <v>0</v>
      </c>
      <c r="D36" s="449"/>
      <c r="E36" s="450"/>
      <c r="F36" s="444"/>
      <c r="G36" s="445"/>
      <c r="H36" s="519"/>
      <c r="I36" s="520">
        <f>F36+' 10-EXPENSE 7th Period'!I36</f>
        <v>0</v>
      </c>
      <c r="J36" s="449"/>
      <c r="K36" s="450"/>
      <c r="L36" s="14" t="str">
        <f t="shared" si="2"/>
        <v/>
      </c>
      <c r="M36" s="112">
        <f t="shared" si="4"/>
        <v>0</v>
      </c>
      <c r="N36" s="15" t="str">
        <f t="shared" si="3"/>
        <v/>
      </c>
    </row>
    <row r="37" spans="2:14" s="11" customFormat="1" ht="12" customHeight="1" x14ac:dyDescent="0.2">
      <c r="B37" s="13">
        <f>IF(ISBLANK('3-Budget + REVISE'!B28),"",'3-Budget + REVISE'!B28)</f>
        <v>0</v>
      </c>
      <c r="C37" s="520">
        <f>IF('3-Budget + REVISE'!AK28=1,'3-Budget + REVISE'!K28,' 10-EXPENSE 7th Period'!C37)</f>
        <v>0</v>
      </c>
      <c r="D37" s="449"/>
      <c r="E37" s="450"/>
      <c r="F37" s="444"/>
      <c r="G37" s="445"/>
      <c r="H37" s="519"/>
      <c r="I37" s="520">
        <f>F37+' 10-EXPENSE 7th Period'!I37</f>
        <v>0</v>
      </c>
      <c r="J37" s="449"/>
      <c r="K37" s="450"/>
      <c r="L37" s="14" t="str">
        <f t="shared" si="2"/>
        <v/>
      </c>
      <c r="M37" s="112">
        <f t="shared" si="4"/>
        <v>0</v>
      </c>
      <c r="N37" s="15" t="str">
        <f t="shared" si="3"/>
        <v/>
      </c>
    </row>
    <row r="38" spans="2:14" s="11" customFormat="1" ht="12" customHeight="1" x14ac:dyDescent="0.2">
      <c r="B38" s="13">
        <f>IF(ISBLANK('3-Budget + REVISE'!B29),"",'3-Budget + REVISE'!B29)</f>
        <v>0</v>
      </c>
      <c r="C38" s="520">
        <f>IF('3-Budget + REVISE'!AK29=1,'3-Budget + REVISE'!K29,' 10-EXPENSE 7th Period'!C38)</f>
        <v>0</v>
      </c>
      <c r="D38" s="449"/>
      <c r="E38" s="450"/>
      <c r="F38" s="444"/>
      <c r="G38" s="445"/>
      <c r="H38" s="519"/>
      <c r="I38" s="520">
        <f>F38+' 10-EXPENSE 7th Period'!I38</f>
        <v>0</v>
      </c>
      <c r="J38" s="449"/>
      <c r="K38" s="450"/>
      <c r="L38" s="14" t="str">
        <f t="shared" si="2"/>
        <v/>
      </c>
      <c r="M38" s="112">
        <f t="shared" si="4"/>
        <v>0</v>
      </c>
      <c r="N38" s="15" t="str">
        <f t="shared" si="3"/>
        <v/>
      </c>
    </row>
    <row r="39" spans="2:14" s="11" customFormat="1" ht="12" customHeight="1" x14ac:dyDescent="0.2">
      <c r="B39" s="13">
        <f>IF(ISBLANK('3-Budget + REVISE'!B30),"",'3-Budget + REVISE'!B30)</f>
        <v>0</v>
      </c>
      <c r="C39" s="520">
        <f>IF('3-Budget + REVISE'!AK30=1,'3-Budget + REVISE'!K30,' 10-EXPENSE 7th Period'!C39)</f>
        <v>0</v>
      </c>
      <c r="D39" s="449"/>
      <c r="E39" s="450"/>
      <c r="F39" s="444"/>
      <c r="G39" s="445"/>
      <c r="H39" s="519"/>
      <c r="I39" s="520">
        <f>F39+' 10-EXPENSE 7th Period'!I39</f>
        <v>0</v>
      </c>
      <c r="J39" s="449"/>
      <c r="K39" s="450"/>
      <c r="L39" s="14" t="str">
        <f t="shared" si="2"/>
        <v/>
      </c>
      <c r="M39" s="112">
        <f t="shared" si="4"/>
        <v>0</v>
      </c>
      <c r="N39" s="15" t="str">
        <f t="shared" si="3"/>
        <v/>
      </c>
    </row>
    <row r="40" spans="2:14" s="20" customFormat="1" ht="12.9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si="2"/>
        <v/>
      </c>
      <c r="M40" s="118">
        <f t="shared" si="4"/>
        <v>0</v>
      </c>
      <c r="N40" s="15" t="str">
        <f t="shared" si="3"/>
        <v/>
      </c>
    </row>
    <row r="41" spans="2:14" s="11" customFormat="1" ht="12" customHeight="1" x14ac:dyDescent="0.2">
      <c r="B41" s="13">
        <f>IF(ISBLANK('3-Budget + REVISE'!B32),"",'3-Budget + REVISE'!B32)</f>
        <v>0</v>
      </c>
      <c r="C41" s="520">
        <f>IF('3-Budget + REVISE'!AK32=1,'3-Budget + REVISE'!K32,' 10-EXPENSE 7th Period'!C41)</f>
        <v>0</v>
      </c>
      <c r="D41" s="449"/>
      <c r="E41" s="450"/>
      <c r="F41" s="444"/>
      <c r="G41" s="445"/>
      <c r="H41" s="519"/>
      <c r="I41" s="520">
        <f>F41+' 10-EXPENSE 7th Period'!I41</f>
        <v>0</v>
      </c>
      <c r="J41" s="449"/>
      <c r="K41" s="450"/>
      <c r="L41" s="14" t="str">
        <f t="shared" si="2"/>
        <v/>
      </c>
      <c r="M41" s="112">
        <f t="shared" si="4"/>
        <v>0</v>
      </c>
      <c r="N41" s="15" t="str">
        <f t="shared" si="3"/>
        <v/>
      </c>
    </row>
    <row r="42" spans="2:14" s="11" customFormat="1" ht="12" customHeight="1" x14ac:dyDescent="0.2">
      <c r="B42" s="13">
        <f>IF(ISBLANK('3-Budget + REVISE'!B33),"",'3-Budget + REVISE'!B33)</f>
        <v>0</v>
      </c>
      <c r="C42" s="520">
        <f>IF('3-Budget + REVISE'!AK33=1,'3-Budget + REVISE'!K33,' 10-EXPENSE 7th Period'!C42)</f>
        <v>0</v>
      </c>
      <c r="D42" s="449"/>
      <c r="E42" s="450"/>
      <c r="F42" s="444"/>
      <c r="G42" s="445"/>
      <c r="H42" s="519"/>
      <c r="I42" s="520">
        <f>F42+' 10-EXPENSE 7th Period'!I42</f>
        <v>0</v>
      </c>
      <c r="J42" s="449"/>
      <c r="K42" s="450"/>
      <c r="L42" s="14" t="str">
        <f t="shared" si="2"/>
        <v/>
      </c>
      <c r="M42" s="112">
        <f t="shared" si="4"/>
        <v>0</v>
      </c>
      <c r="N42" s="15" t="str">
        <f t="shared" si="3"/>
        <v/>
      </c>
    </row>
    <row r="43" spans="2:14" s="11" customFormat="1" ht="12" customHeight="1" x14ac:dyDescent="0.2">
      <c r="B43" s="13">
        <f>IF(ISBLANK('3-Budget + REVISE'!B34),"",'3-Budget + REVISE'!B34)</f>
        <v>0</v>
      </c>
      <c r="C43" s="520">
        <f>IF('3-Budget + REVISE'!AK34=1,'3-Budget + REVISE'!K34,' 10-EXPENSE 7th Period'!C43)</f>
        <v>0</v>
      </c>
      <c r="D43" s="449"/>
      <c r="E43" s="450"/>
      <c r="F43" s="444"/>
      <c r="G43" s="445"/>
      <c r="H43" s="519"/>
      <c r="I43" s="520">
        <f>F43+' 10-EXPENSE 7th Period'!I43</f>
        <v>0</v>
      </c>
      <c r="J43" s="449"/>
      <c r="K43" s="450"/>
      <c r="L43" s="14" t="str">
        <f t="shared" si="2"/>
        <v/>
      </c>
      <c r="M43" s="112">
        <f t="shared" si="4"/>
        <v>0</v>
      </c>
      <c r="N43" s="15" t="str">
        <f t="shared" si="3"/>
        <v/>
      </c>
    </row>
    <row r="44" spans="2:14" s="11" customFormat="1" ht="12" customHeight="1" x14ac:dyDescent="0.2">
      <c r="B44" s="13">
        <f>IF(ISBLANK('3-Budget + REVISE'!B35),"",'3-Budget + REVISE'!B35)</f>
        <v>0</v>
      </c>
      <c r="C44" s="520">
        <f>IF('3-Budget + REVISE'!AK35=1,'3-Budget + REVISE'!K35,' 10-EXPENSE 7th Period'!C44)</f>
        <v>0</v>
      </c>
      <c r="D44" s="449"/>
      <c r="E44" s="450"/>
      <c r="F44" s="444"/>
      <c r="G44" s="445"/>
      <c r="H44" s="519"/>
      <c r="I44" s="520">
        <f>F44+' 10-EXPENSE 7th Period'!I44</f>
        <v>0</v>
      </c>
      <c r="J44" s="449"/>
      <c r="K44" s="450"/>
      <c r="L44" s="14" t="str">
        <f t="shared" si="2"/>
        <v/>
      </c>
      <c r="M44" s="112">
        <f t="shared" si="4"/>
        <v>0</v>
      </c>
      <c r="N44" s="15" t="str">
        <f t="shared" si="3"/>
        <v/>
      </c>
    </row>
    <row r="45" spans="2:14" s="11" customFormat="1" ht="12" customHeight="1" x14ac:dyDescent="0.2">
      <c r="B45" s="13">
        <f>IF(ISBLANK('3-Budget + REVISE'!B36),"",'3-Budget + REVISE'!B36)</f>
        <v>0</v>
      </c>
      <c r="C45" s="520">
        <f>IF('3-Budget + REVISE'!AK36=1,'3-Budget + REVISE'!K36,' 10-EXPENSE 7th Period'!C45)</f>
        <v>0</v>
      </c>
      <c r="D45" s="449"/>
      <c r="E45" s="450"/>
      <c r="F45" s="444"/>
      <c r="G45" s="445"/>
      <c r="H45" s="519"/>
      <c r="I45" s="520">
        <f>F45+' 10-EXPENSE 7th Period'!I45</f>
        <v>0</v>
      </c>
      <c r="J45" s="449"/>
      <c r="K45" s="450"/>
      <c r="L45" s="14" t="str">
        <f t="shared" si="2"/>
        <v/>
      </c>
      <c r="M45" s="112">
        <f t="shared" si="4"/>
        <v>0</v>
      </c>
      <c r="N45" s="15" t="str">
        <f t="shared" si="3"/>
        <v/>
      </c>
    </row>
    <row r="46" spans="2:14" s="11" customFormat="1" ht="12" customHeight="1" x14ac:dyDescent="0.2">
      <c r="B46" s="13">
        <f>IF(ISBLANK('3-Budget + REVISE'!B37),"",'3-Budget + REVISE'!B37)</f>
        <v>0</v>
      </c>
      <c r="C46" s="520">
        <f>IF('3-Budget + REVISE'!AK37=1,'3-Budget + REVISE'!K37,' 10-EXPENSE 7th Period'!C46)</f>
        <v>0</v>
      </c>
      <c r="D46" s="449"/>
      <c r="E46" s="450"/>
      <c r="F46" s="444"/>
      <c r="G46" s="445"/>
      <c r="H46" s="519"/>
      <c r="I46" s="520">
        <f>F46+' 10-EXPENSE 7th Period'!I46</f>
        <v>0</v>
      </c>
      <c r="J46" s="449"/>
      <c r="K46" s="450"/>
      <c r="L46" s="14" t="str">
        <f t="shared" si="2"/>
        <v/>
      </c>
      <c r="M46" s="112">
        <f t="shared" si="4"/>
        <v>0</v>
      </c>
      <c r="N46" s="15" t="str">
        <f t="shared" si="3"/>
        <v/>
      </c>
    </row>
    <row r="47" spans="2:14" s="11" customFormat="1" ht="12" customHeight="1" x14ac:dyDescent="0.2">
      <c r="B47" s="13">
        <f>IF(ISBLANK('3-Budget + REVISE'!B38),"",'3-Budget + REVISE'!B38)</f>
        <v>0</v>
      </c>
      <c r="C47" s="520">
        <f>IF('3-Budget + REVISE'!AK38=1,'3-Budget + REVISE'!K38,' 10-EXPENSE 7th Period'!C47)</f>
        <v>0</v>
      </c>
      <c r="D47" s="449"/>
      <c r="E47" s="450"/>
      <c r="F47" s="444"/>
      <c r="G47" s="445"/>
      <c r="H47" s="519"/>
      <c r="I47" s="520">
        <f>F47+' 10-EXPENSE 7th Period'!I47</f>
        <v>0</v>
      </c>
      <c r="J47" s="449"/>
      <c r="K47" s="450"/>
      <c r="L47" s="14" t="str">
        <f t="shared" si="2"/>
        <v/>
      </c>
      <c r="M47" s="112">
        <f t="shared" si="4"/>
        <v>0</v>
      </c>
      <c r="N47" s="15" t="str">
        <f t="shared" si="3"/>
        <v/>
      </c>
    </row>
    <row r="48" spans="2:14" s="11" customFormat="1" ht="12" customHeight="1" x14ac:dyDescent="0.2">
      <c r="B48" s="13">
        <f>IF(ISBLANK('3-Budget + REVISE'!B39),"",'3-Budget + REVISE'!B39)</f>
        <v>0</v>
      </c>
      <c r="C48" s="520">
        <f>IF('3-Budget + REVISE'!AK39=1,'3-Budget + REVISE'!K39,' 10-EXPENSE 7th Period'!C48)</f>
        <v>0</v>
      </c>
      <c r="D48" s="449"/>
      <c r="E48" s="450"/>
      <c r="F48" s="444"/>
      <c r="G48" s="445"/>
      <c r="H48" s="519"/>
      <c r="I48" s="520">
        <f>F48+' 10-EXPENSE 7th Period'!I48</f>
        <v>0</v>
      </c>
      <c r="J48" s="449"/>
      <c r="K48" s="450"/>
      <c r="L48" s="14" t="str">
        <f t="shared" si="2"/>
        <v/>
      </c>
      <c r="M48" s="112">
        <f t="shared" si="4"/>
        <v>0</v>
      </c>
      <c r="N48" s="15" t="str">
        <f t="shared" si="3"/>
        <v/>
      </c>
    </row>
    <row r="49" spans="2:14" s="11" customFormat="1" ht="12" customHeight="1" x14ac:dyDescent="0.2">
      <c r="B49" s="13">
        <f>IF(ISBLANK('3-Budget + REVISE'!B40),"",'3-Budget + REVISE'!B40)</f>
        <v>0</v>
      </c>
      <c r="C49" s="520">
        <f>IF('3-Budget + REVISE'!AK40=1,'3-Budget + REVISE'!K40,' 10-EXPENSE 7th Period'!C49)</f>
        <v>0</v>
      </c>
      <c r="D49" s="449"/>
      <c r="E49" s="450"/>
      <c r="F49" s="444"/>
      <c r="G49" s="445"/>
      <c r="H49" s="519"/>
      <c r="I49" s="520">
        <f>F49+' 10-EXPENSE 7th Period'!I49</f>
        <v>0</v>
      </c>
      <c r="J49" s="449"/>
      <c r="K49" s="450"/>
      <c r="L49" s="14" t="str">
        <f t="shared" si="2"/>
        <v/>
      </c>
      <c r="M49" s="112">
        <f t="shared" si="4"/>
        <v>0</v>
      </c>
      <c r="N49" s="15" t="str">
        <f t="shared" si="3"/>
        <v/>
      </c>
    </row>
    <row r="50" spans="2:14" s="11" customFormat="1" ht="12" customHeight="1" x14ac:dyDescent="0.2">
      <c r="B50" s="13">
        <f>IF(ISBLANK('3-Budget + REVISE'!B41),"",'3-Budget + REVISE'!B41)</f>
        <v>0</v>
      </c>
      <c r="C50" s="520">
        <f>IF('3-Budget + REVISE'!AK41=1,'3-Budget + REVISE'!K41,' 10-EXPENSE 7th Period'!C50)</f>
        <v>0</v>
      </c>
      <c r="D50" s="449"/>
      <c r="E50" s="450"/>
      <c r="F50" s="444"/>
      <c r="G50" s="445"/>
      <c r="H50" s="519"/>
      <c r="I50" s="520">
        <f>F50+' 10-EXPENSE 7th Period'!I50</f>
        <v>0</v>
      </c>
      <c r="J50" s="449"/>
      <c r="K50" s="450"/>
      <c r="L50" s="14" t="str">
        <f t="shared" si="2"/>
        <v/>
      </c>
      <c r="M50" s="112">
        <f t="shared" si="4"/>
        <v>0</v>
      </c>
      <c r="N50" s="15" t="str">
        <f t="shared" si="3"/>
        <v/>
      </c>
    </row>
    <row r="51" spans="2:14" s="11" customFormat="1" ht="12" customHeight="1" x14ac:dyDescent="0.2">
      <c r="B51" s="13">
        <f>IF(ISBLANK('3-Budget + REVISE'!B42),"",'3-Budget + REVISE'!B42)</f>
        <v>0</v>
      </c>
      <c r="C51" s="520">
        <f>IF('3-Budget + REVISE'!AK42=1,'3-Budget + REVISE'!K42,' 10-EXPENSE 7th Period'!C51)</f>
        <v>0</v>
      </c>
      <c r="D51" s="449"/>
      <c r="E51" s="450"/>
      <c r="F51" s="444"/>
      <c r="G51" s="445"/>
      <c r="H51" s="519"/>
      <c r="I51" s="520">
        <f>F51+' 10-EXPENSE 7th Period'!I51</f>
        <v>0</v>
      </c>
      <c r="J51" s="449"/>
      <c r="K51" s="450"/>
      <c r="L51" s="14" t="str">
        <f t="shared" si="2"/>
        <v/>
      </c>
      <c r="M51" s="112">
        <f t="shared" si="4"/>
        <v>0</v>
      </c>
      <c r="N51" s="15" t="str">
        <f t="shared" si="3"/>
        <v/>
      </c>
    </row>
    <row r="52" spans="2:14" s="11" customFormat="1" ht="12" customHeight="1" x14ac:dyDescent="0.2">
      <c r="B52" s="13">
        <f>IF(ISBLANK('3-Budget + REVISE'!B43),"",'3-Budget + REVISE'!B43)</f>
        <v>0</v>
      </c>
      <c r="C52" s="520">
        <f>IF('3-Budget + REVISE'!AK43=1,'3-Budget + REVISE'!K43,' 10-EXPENSE 7th Period'!C52)</f>
        <v>0</v>
      </c>
      <c r="D52" s="449"/>
      <c r="E52" s="450"/>
      <c r="F52" s="444"/>
      <c r="G52" s="445"/>
      <c r="H52" s="519"/>
      <c r="I52" s="520">
        <f>F52+' 10-EXPENSE 7th Period'!I52</f>
        <v>0</v>
      </c>
      <c r="J52" s="449"/>
      <c r="K52" s="450"/>
      <c r="L52" s="14" t="str">
        <f t="shared" si="2"/>
        <v/>
      </c>
      <c r="M52" s="112">
        <f t="shared" si="4"/>
        <v>0</v>
      </c>
      <c r="N52" s="15" t="str">
        <f t="shared" si="3"/>
        <v/>
      </c>
    </row>
    <row r="53" spans="2:14" s="11" customFormat="1" ht="12" customHeight="1" x14ac:dyDescent="0.2">
      <c r="B53" s="13">
        <f>IF(ISBLANK('3-Budget + REVISE'!B44),"",'3-Budget + REVISE'!B44)</f>
        <v>0</v>
      </c>
      <c r="C53" s="520">
        <f>IF('3-Budget + REVISE'!AK44=1,'3-Budget + REVISE'!K44,' 10-EXPENSE 7th Period'!C53)</f>
        <v>0</v>
      </c>
      <c r="D53" s="449"/>
      <c r="E53" s="450"/>
      <c r="F53" s="444"/>
      <c r="G53" s="445"/>
      <c r="H53" s="519"/>
      <c r="I53" s="520">
        <f>F53+' 10-EXPENSE 7th Period'!I53</f>
        <v>0</v>
      </c>
      <c r="J53" s="449"/>
      <c r="K53" s="450"/>
      <c r="L53" s="14" t="str">
        <f t="shared" si="2"/>
        <v/>
      </c>
      <c r="M53" s="112">
        <f t="shared" si="4"/>
        <v>0</v>
      </c>
      <c r="N53" s="15" t="str">
        <f t="shared" si="3"/>
        <v/>
      </c>
    </row>
    <row r="54" spans="2:14" s="11" customFormat="1" ht="12" customHeight="1" x14ac:dyDescent="0.2">
      <c r="B54" s="13">
        <f>IF(ISBLANK('3-Budget + REVISE'!B45),"",'3-Budget + REVISE'!B45)</f>
        <v>0</v>
      </c>
      <c r="C54" s="520">
        <f>IF('3-Budget + REVISE'!AK45=1,'3-Budget + REVISE'!K45,' 10-EXPENSE 7th Period'!C54)</f>
        <v>0</v>
      </c>
      <c r="D54" s="449"/>
      <c r="E54" s="450"/>
      <c r="F54" s="444"/>
      <c r="G54" s="445"/>
      <c r="H54" s="519"/>
      <c r="I54" s="520">
        <f>F54+' 10-EXPENSE 7th Period'!I54</f>
        <v>0</v>
      </c>
      <c r="J54" s="449"/>
      <c r="K54" s="450"/>
      <c r="L54" s="14" t="str">
        <f t="shared" si="2"/>
        <v/>
      </c>
      <c r="M54" s="112">
        <f t="shared" si="4"/>
        <v>0</v>
      </c>
      <c r="N54" s="15" t="str">
        <f t="shared" si="3"/>
        <v/>
      </c>
    </row>
    <row r="55" spans="2:14" s="11" customFormat="1" ht="12" customHeight="1" x14ac:dyDescent="0.2">
      <c r="B55" s="13">
        <f>IF(ISBLANK('3-Budget + REVISE'!B46),"",'3-Budget + REVISE'!B46)</f>
        <v>0</v>
      </c>
      <c r="C55" s="520">
        <f>IF('3-Budget + REVISE'!AK46=1,'3-Budget + REVISE'!K46,' 10-EXPENSE 7th Period'!C55)</f>
        <v>0</v>
      </c>
      <c r="D55" s="449"/>
      <c r="E55" s="450"/>
      <c r="F55" s="444"/>
      <c r="G55" s="445"/>
      <c r="H55" s="519"/>
      <c r="I55" s="520">
        <f>F55+' 10-EXPENSE 7th Period'!I55</f>
        <v>0</v>
      </c>
      <c r="J55" s="449"/>
      <c r="K55" s="450"/>
      <c r="L55" s="14" t="str">
        <f t="shared" si="2"/>
        <v/>
      </c>
      <c r="M55" s="112">
        <f t="shared" si="4"/>
        <v>0</v>
      </c>
      <c r="N55" s="15" t="str">
        <f t="shared" si="3"/>
        <v/>
      </c>
    </row>
    <row r="56" spans="2:14" s="11" customFormat="1" ht="12" customHeight="1" x14ac:dyDescent="0.2">
      <c r="B56" s="13">
        <f>IF(ISBLANK('3-Budget + REVISE'!B47),"",'3-Budget + REVISE'!B47)</f>
        <v>0</v>
      </c>
      <c r="C56" s="520">
        <f>IF('3-Budget + REVISE'!AK47=1,'3-Budget + REVISE'!K47,' 10-EXPENSE 7th Period'!C56)</f>
        <v>0</v>
      </c>
      <c r="D56" s="449"/>
      <c r="E56" s="450"/>
      <c r="F56" s="444"/>
      <c r="G56" s="445"/>
      <c r="H56" s="519"/>
      <c r="I56" s="520">
        <f>F56+' 10-EXPENSE 7th Period'!I56</f>
        <v>0</v>
      </c>
      <c r="J56" s="449"/>
      <c r="K56" s="450"/>
      <c r="L56" s="14" t="str">
        <f t="shared" si="2"/>
        <v/>
      </c>
      <c r="M56" s="112">
        <f t="shared" si="4"/>
        <v>0</v>
      </c>
      <c r="N56" s="15" t="str">
        <f t="shared" si="3"/>
        <v/>
      </c>
    </row>
    <row r="57" spans="2:14" s="11" customFormat="1" ht="12" customHeight="1" x14ac:dyDescent="0.2">
      <c r="B57" s="13">
        <f>IF(ISBLANK('3-Budget + REVISE'!B48),"",'3-Budget + REVISE'!B48)</f>
        <v>0</v>
      </c>
      <c r="C57" s="520">
        <f>IF('3-Budget + REVISE'!AK48=1,'3-Budget + REVISE'!K48,' 10-EXPENSE 7th Period'!C57)</f>
        <v>0</v>
      </c>
      <c r="D57" s="449"/>
      <c r="E57" s="450"/>
      <c r="F57" s="444"/>
      <c r="G57" s="445"/>
      <c r="H57" s="519"/>
      <c r="I57" s="520">
        <f>F57+' 10-EXPENSE 7th Period'!I57</f>
        <v>0</v>
      </c>
      <c r="J57" s="449"/>
      <c r="K57" s="450"/>
      <c r="L57" s="14" t="str">
        <f t="shared" si="2"/>
        <v/>
      </c>
      <c r="M57" s="112">
        <f t="shared" si="4"/>
        <v>0</v>
      </c>
      <c r="N57" s="15" t="str">
        <f t="shared" si="3"/>
        <v/>
      </c>
    </row>
    <row r="58" spans="2:14" s="11" customFormat="1" ht="12" customHeight="1" x14ac:dyDescent="0.2">
      <c r="B58" s="13">
        <f>IF(ISBLANK('3-Budget + REVISE'!B49),"",'3-Budget + REVISE'!B49)</f>
        <v>0</v>
      </c>
      <c r="C58" s="520">
        <f>IF('3-Budget + REVISE'!AK49=1,'3-Budget + REVISE'!K49,' 10-EXPENSE 7th Period'!C58)</f>
        <v>0</v>
      </c>
      <c r="D58" s="449"/>
      <c r="E58" s="450"/>
      <c r="F58" s="444"/>
      <c r="G58" s="445"/>
      <c r="H58" s="519"/>
      <c r="I58" s="520">
        <f>F58+' 10-EXPENSE 7th Period'!I58</f>
        <v>0</v>
      </c>
      <c r="J58" s="449"/>
      <c r="K58" s="450"/>
      <c r="L58" s="14" t="str">
        <f t="shared" si="2"/>
        <v/>
      </c>
      <c r="M58" s="112">
        <f t="shared" si="4"/>
        <v>0</v>
      </c>
      <c r="N58" s="15" t="str">
        <f t="shared" si="3"/>
        <v/>
      </c>
    </row>
    <row r="59" spans="2:14" s="11" customFormat="1" ht="12" customHeight="1" x14ac:dyDescent="0.2">
      <c r="B59" s="13">
        <f>IF(ISBLANK('3-Budget + REVISE'!B50),"",'3-Budget + REVISE'!B50)</f>
        <v>0</v>
      </c>
      <c r="C59" s="520">
        <f>IF('3-Budget + REVISE'!AK50=1,'3-Budget + REVISE'!K50,' 10-EXPENSE 7th Period'!C59)</f>
        <v>0</v>
      </c>
      <c r="D59" s="449"/>
      <c r="E59" s="450"/>
      <c r="F59" s="444"/>
      <c r="G59" s="445"/>
      <c r="H59" s="519"/>
      <c r="I59" s="520">
        <f>F59+' 10-EXPENSE 7th Period'!I59</f>
        <v>0</v>
      </c>
      <c r="J59" s="449"/>
      <c r="K59" s="450"/>
      <c r="L59" s="14" t="str">
        <f t="shared" si="2"/>
        <v/>
      </c>
      <c r="M59" s="112">
        <f t="shared" si="4"/>
        <v>0</v>
      </c>
      <c r="N59" s="15" t="str">
        <f t="shared" si="3"/>
        <v/>
      </c>
    </row>
    <row r="60" spans="2:14" s="11" customFormat="1" ht="12" customHeight="1" x14ac:dyDescent="0.2">
      <c r="B60" s="13">
        <f>IF(ISBLANK('3-Budget + REVISE'!B51),"",'3-Budget + REVISE'!B51)</f>
        <v>0</v>
      </c>
      <c r="C60" s="520">
        <f>IF('3-Budget + REVISE'!AK51=1,'3-Budget + REVISE'!K51,' 10-EXPENSE 7th Period'!C60)</f>
        <v>0</v>
      </c>
      <c r="D60" s="449"/>
      <c r="E60" s="450"/>
      <c r="F60" s="444"/>
      <c r="G60" s="445"/>
      <c r="H60" s="519"/>
      <c r="I60" s="520">
        <f>F60+' 10-EXPENSE 7th Period'!I60</f>
        <v>0</v>
      </c>
      <c r="J60" s="449"/>
      <c r="K60" s="450"/>
      <c r="L60" s="14" t="str">
        <f t="shared" si="2"/>
        <v/>
      </c>
      <c r="M60" s="112">
        <f t="shared" si="4"/>
        <v>0</v>
      </c>
      <c r="N60" s="15" t="str">
        <f t="shared" si="3"/>
        <v/>
      </c>
    </row>
    <row r="61" spans="2:14" s="11" customFormat="1" ht="12" customHeight="1" x14ac:dyDescent="0.2">
      <c r="B61" s="13">
        <f>IF(ISBLANK('3-Budget + REVISE'!B52),"",'3-Budget + REVISE'!B52)</f>
        <v>0</v>
      </c>
      <c r="C61" s="520">
        <f>IF('3-Budget + REVISE'!AK52=1,'3-Budget + REVISE'!K52,' 10-EXPENSE 7th Period'!C61)</f>
        <v>0</v>
      </c>
      <c r="D61" s="449"/>
      <c r="E61" s="450"/>
      <c r="F61" s="444"/>
      <c r="G61" s="445"/>
      <c r="H61" s="519"/>
      <c r="I61" s="520">
        <f>F61+' 10-EXPENSE 7th Period'!I61</f>
        <v>0</v>
      </c>
      <c r="J61" s="449"/>
      <c r="K61" s="450"/>
      <c r="L61" s="14" t="str">
        <f t="shared" si="2"/>
        <v/>
      </c>
      <c r="M61" s="112">
        <f t="shared" si="4"/>
        <v>0</v>
      </c>
      <c r="N61" s="15" t="str">
        <f t="shared" si="3"/>
        <v/>
      </c>
    </row>
    <row r="62" spans="2:14" s="11" customFormat="1" ht="12" customHeight="1" x14ac:dyDescent="0.2">
      <c r="B62" s="13">
        <f>IF(ISBLANK('3-Budget + REVISE'!B53),"",'3-Budget + REVISE'!B53)</f>
        <v>0</v>
      </c>
      <c r="C62" s="520">
        <f>IF('3-Budget + REVISE'!AK53=1,'3-Budget + REVISE'!K53,' 10-EXPENSE 7th Period'!C62)</f>
        <v>0</v>
      </c>
      <c r="D62" s="449"/>
      <c r="E62" s="450"/>
      <c r="F62" s="444"/>
      <c r="G62" s="445"/>
      <c r="H62" s="519"/>
      <c r="I62" s="520">
        <f>F62+' 10-EXPENSE 7th Period'!I62</f>
        <v>0</v>
      </c>
      <c r="J62" s="449"/>
      <c r="K62" s="450"/>
      <c r="L62" s="14" t="str">
        <f t="shared" si="2"/>
        <v/>
      </c>
      <c r="M62" s="112">
        <f t="shared" si="4"/>
        <v>0</v>
      </c>
      <c r="N62" s="15" t="str">
        <f t="shared" si="3"/>
        <v/>
      </c>
    </row>
    <row r="63" spans="2:14" s="11" customFormat="1" ht="12.95" customHeight="1" x14ac:dyDescent="0.2">
      <c r="B63" s="89" t="str">
        <f>IF(ISBLANK('3-Budget + REVISE'!B54),"",'3-Budget + REVISE'!B54)</f>
        <v>300 - TRAVEL</v>
      </c>
      <c r="C63" s="510">
        <f>SUM(C64:C73)</f>
        <v>0</v>
      </c>
      <c r="D63" s="510"/>
      <c r="E63" s="510"/>
      <c r="F63" s="510">
        <f t="shared" ref="F63" si="7">SUM(F64:F73)</f>
        <v>0</v>
      </c>
      <c r="G63" s="510"/>
      <c r="H63" s="510"/>
      <c r="I63" s="510">
        <f t="shared" ref="I63" si="8">SUM(I64:I73)</f>
        <v>0</v>
      </c>
      <c r="J63" s="510"/>
      <c r="K63" s="510"/>
      <c r="L63" s="108" t="str">
        <f t="shared" si="2"/>
        <v/>
      </c>
      <c r="M63" s="118">
        <f t="shared" si="4"/>
        <v>0</v>
      </c>
      <c r="N63" s="10" t="str">
        <f t="shared" ref="N63:N105" si="9">IF(M63&lt;0, "!", "")</f>
        <v/>
      </c>
    </row>
    <row r="64" spans="2:14" s="11" customFormat="1" ht="12" customHeight="1" x14ac:dyDescent="0.2">
      <c r="B64" s="13">
        <f>IF(ISBLANK('3-Budget + REVISE'!B55),"",'3-Budget + REVISE'!B55)</f>
        <v>0</v>
      </c>
      <c r="C64" s="520">
        <f>IF('3-Budget + REVISE'!AK55=1,'3-Budget + REVISE'!K55,' 10-EXPENSE 7th Period'!C64)</f>
        <v>0</v>
      </c>
      <c r="D64" s="449"/>
      <c r="E64" s="450"/>
      <c r="F64" s="444"/>
      <c r="G64" s="445"/>
      <c r="H64" s="519"/>
      <c r="I64" s="520">
        <f>F64+' 10-EXPENSE 7th Period'!I64</f>
        <v>0</v>
      </c>
      <c r="J64" s="449"/>
      <c r="K64" s="450"/>
      <c r="L64" s="14" t="str">
        <f t="shared" si="2"/>
        <v/>
      </c>
      <c r="M64" s="112">
        <f t="shared" si="4"/>
        <v>0</v>
      </c>
      <c r="N64" s="15" t="str">
        <f t="shared" si="9"/>
        <v/>
      </c>
    </row>
    <row r="65" spans="2:14" s="11" customFormat="1" ht="12" customHeight="1" x14ac:dyDescent="0.2">
      <c r="B65" s="16">
        <f>IF(ISBLANK('3-Budget + REVISE'!B56),"",'3-Budget + REVISE'!B56)</f>
        <v>0</v>
      </c>
      <c r="C65" s="520">
        <f>IF('3-Budget + REVISE'!AK56=1,'3-Budget + REVISE'!K56,' 10-EXPENSE 7th Period'!C65)</f>
        <v>0</v>
      </c>
      <c r="D65" s="449"/>
      <c r="E65" s="450"/>
      <c r="F65" s="444"/>
      <c r="G65" s="445"/>
      <c r="H65" s="519"/>
      <c r="I65" s="520">
        <f>F65+' 10-EXPENSE 7th Period'!I65</f>
        <v>0</v>
      </c>
      <c r="J65" s="449"/>
      <c r="K65" s="450"/>
      <c r="L65" s="17" t="str">
        <f t="shared" si="2"/>
        <v/>
      </c>
      <c r="M65" s="113">
        <f t="shared" si="4"/>
        <v>0</v>
      </c>
      <c r="N65" s="15" t="str">
        <f t="shared" si="9"/>
        <v/>
      </c>
    </row>
    <row r="66" spans="2:14" s="11" customFormat="1" ht="12" customHeight="1" x14ac:dyDescent="0.2">
      <c r="B66" s="16">
        <f>IF(ISBLANK('3-Budget + REVISE'!B57),"",'3-Budget + REVISE'!B57)</f>
        <v>0</v>
      </c>
      <c r="C66" s="520">
        <f>IF('3-Budget + REVISE'!AK57=1,'3-Budget + REVISE'!K57,' 10-EXPENSE 7th Period'!C66)</f>
        <v>0</v>
      </c>
      <c r="D66" s="449"/>
      <c r="E66" s="450"/>
      <c r="F66" s="444"/>
      <c r="G66" s="445"/>
      <c r="H66" s="519"/>
      <c r="I66" s="520">
        <f>F66+' 10-EXPENSE 7th Period'!I66</f>
        <v>0</v>
      </c>
      <c r="J66" s="449"/>
      <c r="K66" s="450"/>
      <c r="L66" s="17" t="str">
        <f t="shared" si="2"/>
        <v/>
      </c>
      <c r="M66" s="113">
        <f t="shared" si="4"/>
        <v>0</v>
      </c>
      <c r="N66" s="15" t="str">
        <f t="shared" si="9"/>
        <v/>
      </c>
    </row>
    <row r="67" spans="2:14" s="11" customFormat="1" ht="12" customHeight="1" x14ac:dyDescent="0.2">
      <c r="B67" s="16">
        <f>IF(ISBLANK('3-Budget + REVISE'!B58),"",'3-Budget + REVISE'!B58)</f>
        <v>0</v>
      </c>
      <c r="C67" s="520">
        <f>IF('3-Budget + REVISE'!AK58=1,'3-Budget + REVISE'!K58,' 10-EXPENSE 7th Period'!C67)</f>
        <v>0</v>
      </c>
      <c r="D67" s="449"/>
      <c r="E67" s="450"/>
      <c r="F67" s="444"/>
      <c r="G67" s="445"/>
      <c r="H67" s="519"/>
      <c r="I67" s="520">
        <f>F67+' 10-EXPENSE 7th Period'!I67</f>
        <v>0</v>
      </c>
      <c r="J67" s="449"/>
      <c r="K67" s="450"/>
      <c r="L67" s="17" t="str">
        <f t="shared" si="2"/>
        <v/>
      </c>
      <c r="M67" s="113">
        <f t="shared" si="4"/>
        <v>0</v>
      </c>
      <c r="N67" s="15" t="str">
        <f t="shared" si="9"/>
        <v/>
      </c>
    </row>
    <row r="68" spans="2:14" s="11" customFormat="1" ht="12" customHeight="1" x14ac:dyDescent="0.2">
      <c r="B68" s="16">
        <f>IF(ISBLANK('3-Budget + REVISE'!B59),"",'3-Budget + REVISE'!B59)</f>
        <v>0</v>
      </c>
      <c r="C68" s="520">
        <f>IF('3-Budget + REVISE'!AK59=1,'3-Budget + REVISE'!K59,' 10-EXPENSE 7th Period'!C68)</f>
        <v>0</v>
      </c>
      <c r="D68" s="449"/>
      <c r="E68" s="450"/>
      <c r="F68" s="444"/>
      <c r="G68" s="445"/>
      <c r="H68" s="519"/>
      <c r="I68" s="520">
        <f>F68+' 10-EXPENSE 7th Period'!I68</f>
        <v>0</v>
      </c>
      <c r="J68" s="449"/>
      <c r="K68" s="450"/>
      <c r="L68" s="17" t="str">
        <f t="shared" si="2"/>
        <v/>
      </c>
      <c r="M68" s="113">
        <f t="shared" si="4"/>
        <v>0</v>
      </c>
      <c r="N68" s="15" t="str">
        <f t="shared" si="9"/>
        <v/>
      </c>
    </row>
    <row r="69" spans="2:14" s="11" customFormat="1" ht="12" customHeight="1" x14ac:dyDescent="0.2">
      <c r="B69" s="16">
        <f>IF(ISBLANK('3-Budget + REVISE'!B60),"",'3-Budget + REVISE'!B60)</f>
        <v>0</v>
      </c>
      <c r="C69" s="520">
        <f>IF('3-Budget + REVISE'!AK60=1,'3-Budget + REVISE'!K60,' 10-EXPENSE 7th Period'!C69)</f>
        <v>0</v>
      </c>
      <c r="D69" s="449"/>
      <c r="E69" s="450"/>
      <c r="F69" s="444"/>
      <c r="G69" s="445"/>
      <c r="H69" s="519"/>
      <c r="I69" s="520">
        <f>F69+' 10-EXPENSE 7th Period'!I69</f>
        <v>0</v>
      </c>
      <c r="J69" s="449"/>
      <c r="K69" s="450"/>
      <c r="L69" s="17" t="str">
        <f t="shared" si="2"/>
        <v/>
      </c>
      <c r="M69" s="113">
        <f t="shared" si="4"/>
        <v>0</v>
      </c>
      <c r="N69" s="15" t="str">
        <f t="shared" si="9"/>
        <v/>
      </c>
    </row>
    <row r="70" spans="2:14" s="11" customFormat="1" ht="12" customHeight="1" x14ac:dyDescent="0.2">
      <c r="B70" s="16">
        <f>IF(ISBLANK('3-Budget + REVISE'!B61),"",'3-Budget + REVISE'!B61)</f>
        <v>0</v>
      </c>
      <c r="C70" s="520">
        <f>IF('3-Budget + REVISE'!AK61=1,'3-Budget + REVISE'!K61,' 10-EXPENSE 7th Period'!C70)</f>
        <v>0</v>
      </c>
      <c r="D70" s="449"/>
      <c r="E70" s="450"/>
      <c r="F70" s="444"/>
      <c r="G70" s="445"/>
      <c r="H70" s="519"/>
      <c r="I70" s="520">
        <f>F70+' 10-EXPENSE 7th Period'!I70</f>
        <v>0</v>
      </c>
      <c r="J70" s="449"/>
      <c r="K70" s="450"/>
      <c r="L70" s="17" t="str">
        <f t="shared" si="2"/>
        <v/>
      </c>
      <c r="M70" s="113">
        <f t="shared" si="4"/>
        <v>0</v>
      </c>
      <c r="N70" s="15" t="str">
        <f t="shared" si="9"/>
        <v/>
      </c>
    </row>
    <row r="71" spans="2:14" s="11" customFormat="1" ht="12" customHeight="1" x14ac:dyDescent="0.2">
      <c r="B71" s="16">
        <f>IF(ISBLANK('3-Budget + REVISE'!B62),"",'3-Budget + REVISE'!B62)</f>
        <v>0</v>
      </c>
      <c r="C71" s="520">
        <f>IF('3-Budget + REVISE'!AK62=1,'3-Budget + REVISE'!K62,' 10-EXPENSE 7th Period'!C71)</f>
        <v>0</v>
      </c>
      <c r="D71" s="449"/>
      <c r="E71" s="450"/>
      <c r="F71" s="444"/>
      <c r="G71" s="445"/>
      <c r="H71" s="519"/>
      <c r="I71" s="520">
        <f>F71+' 10-EXPENSE 7th Period'!I71</f>
        <v>0</v>
      </c>
      <c r="J71" s="449"/>
      <c r="K71" s="450"/>
      <c r="L71" s="17" t="str">
        <f t="shared" si="2"/>
        <v/>
      </c>
      <c r="M71" s="113">
        <f t="shared" si="4"/>
        <v>0</v>
      </c>
      <c r="N71" s="15" t="str">
        <f t="shared" si="9"/>
        <v/>
      </c>
    </row>
    <row r="72" spans="2:14" s="11" customFormat="1" ht="12" customHeight="1" x14ac:dyDescent="0.2">
      <c r="B72" s="16">
        <f>IF(ISBLANK('3-Budget + REVISE'!B63),"",'3-Budget + REVISE'!B63)</f>
        <v>0</v>
      </c>
      <c r="C72" s="520">
        <f>IF('3-Budget + REVISE'!AK63=1,'3-Budget + REVISE'!K63,' 10-EXPENSE 7th Period'!C72)</f>
        <v>0</v>
      </c>
      <c r="D72" s="449"/>
      <c r="E72" s="450"/>
      <c r="F72" s="444"/>
      <c r="G72" s="445"/>
      <c r="H72" s="519"/>
      <c r="I72" s="520">
        <f>F72+' 10-EXPENSE 7th Period'!I72</f>
        <v>0</v>
      </c>
      <c r="J72" s="449"/>
      <c r="K72" s="450"/>
      <c r="L72" s="17" t="str">
        <f t="shared" si="2"/>
        <v/>
      </c>
      <c r="M72" s="113">
        <f t="shared" si="4"/>
        <v>0</v>
      </c>
      <c r="N72" s="15" t="str">
        <f t="shared" si="9"/>
        <v/>
      </c>
    </row>
    <row r="73" spans="2:14" s="11" customFormat="1" ht="12" customHeight="1" x14ac:dyDescent="0.2">
      <c r="B73" s="18">
        <f>IF(ISBLANK('3-Budget + REVISE'!B64),"",'3-Budget + REVISE'!B64)</f>
        <v>0</v>
      </c>
      <c r="C73" s="520">
        <f>IF('3-Budget + REVISE'!AK64=1,'3-Budget + REVISE'!K64,' 10-EXPENSE 7th Period'!C73)</f>
        <v>0</v>
      </c>
      <c r="D73" s="449"/>
      <c r="E73" s="450"/>
      <c r="F73" s="444"/>
      <c r="G73" s="445"/>
      <c r="H73" s="519"/>
      <c r="I73" s="520">
        <f>F73+' 10-EXPENSE 7th Period'!I73</f>
        <v>0</v>
      </c>
      <c r="J73" s="449"/>
      <c r="K73" s="450"/>
      <c r="L73" s="19" t="str">
        <f t="shared" si="2"/>
        <v/>
      </c>
      <c r="M73" s="114">
        <f t="shared" si="4"/>
        <v>0</v>
      </c>
      <c r="N73" s="15" t="str">
        <f t="shared" si="9"/>
        <v/>
      </c>
    </row>
    <row r="74" spans="2:14" s="21" customFormat="1" ht="12.95" customHeight="1" x14ac:dyDescent="0.2">
      <c r="B74" s="89" t="str">
        <f>IF(ISBLANK('3-Budget + REVISE'!B65),"",'3-Budget + REVISE'!B65)</f>
        <v>400 - SUPPLIES</v>
      </c>
      <c r="C74" s="510">
        <f>SUM(C75:C84)</f>
        <v>0</v>
      </c>
      <c r="D74" s="510"/>
      <c r="E74" s="510"/>
      <c r="F74" s="510">
        <f t="shared" ref="F74" si="10">SUM(F75:F84)</f>
        <v>0</v>
      </c>
      <c r="G74" s="510"/>
      <c r="H74" s="510"/>
      <c r="I74" s="510">
        <f t="shared" ref="I74" si="11">SUM(I75:I84)</f>
        <v>0</v>
      </c>
      <c r="J74" s="510"/>
      <c r="K74" s="510"/>
      <c r="L74" s="108" t="str">
        <f t="shared" si="2"/>
        <v/>
      </c>
      <c r="M74" s="118">
        <f t="shared" si="4"/>
        <v>0</v>
      </c>
      <c r="N74" s="10" t="str">
        <f t="shared" si="9"/>
        <v/>
      </c>
    </row>
    <row r="75" spans="2:14" s="11" customFormat="1" ht="12" customHeight="1" x14ac:dyDescent="0.2">
      <c r="B75" s="13">
        <f>IF(ISBLANK('3-Budget + REVISE'!B66),"",'3-Budget + REVISE'!B66)</f>
        <v>0</v>
      </c>
      <c r="C75" s="520">
        <f>IF('3-Budget + REVISE'!AK66=1,'3-Budget + REVISE'!K66,' 10-EXPENSE 7th Period'!C75)</f>
        <v>0</v>
      </c>
      <c r="D75" s="449"/>
      <c r="E75" s="450"/>
      <c r="F75" s="444"/>
      <c r="G75" s="445"/>
      <c r="H75" s="519"/>
      <c r="I75" s="520">
        <f>F75+' 10-EXPENSE 7th Period'!I75</f>
        <v>0</v>
      </c>
      <c r="J75" s="449"/>
      <c r="K75" s="450"/>
      <c r="L75" s="14" t="str">
        <f t="shared" si="2"/>
        <v/>
      </c>
      <c r="M75" s="112">
        <f t="shared" si="4"/>
        <v>0</v>
      </c>
      <c r="N75" s="15" t="str">
        <f t="shared" si="9"/>
        <v/>
      </c>
    </row>
    <row r="76" spans="2:14" s="11" customFormat="1" ht="12" customHeight="1" x14ac:dyDescent="0.2">
      <c r="B76" s="16">
        <f>IF(ISBLANK('3-Budget + REVISE'!B67),"",'3-Budget + REVISE'!B67)</f>
        <v>0</v>
      </c>
      <c r="C76" s="520">
        <f>IF('3-Budget + REVISE'!AK67=1,'3-Budget + REVISE'!K67,' 10-EXPENSE 7th Period'!C76)</f>
        <v>0</v>
      </c>
      <c r="D76" s="449"/>
      <c r="E76" s="450"/>
      <c r="F76" s="444"/>
      <c r="G76" s="445"/>
      <c r="H76" s="519"/>
      <c r="I76" s="520">
        <f>F76+' 10-EXPENSE 7th Period'!I76</f>
        <v>0</v>
      </c>
      <c r="J76" s="449"/>
      <c r="K76" s="450"/>
      <c r="L76" s="17" t="str">
        <f t="shared" si="2"/>
        <v/>
      </c>
      <c r="M76" s="113">
        <f t="shared" si="4"/>
        <v>0</v>
      </c>
      <c r="N76" s="15" t="str">
        <f t="shared" si="9"/>
        <v/>
      </c>
    </row>
    <row r="77" spans="2:14" s="11" customFormat="1" ht="12" customHeight="1" x14ac:dyDescent="0.2">
      <c r="B77" s="16">
        <f>IF(ISBLANK('3-Budget + REVISE'!B68),"",'3-Budget + REVISE'!B68)</f>
        <v>0</v>
      </c>
      <c r="C77" s="520">
        <f>IF('3-Budget + REVISE'!AK68=1,'3-Budget + REVISE'!K68,' 10-EXPENSE 7th Period'!C77)</f>
        <v>0</v>
      </c>
      <c r="D77" s="449"/>
      <c r="E77" s="450"/>
      <c r="F77" s="444"/>
      <c r="G77" s="445"/>
      <c r="H77" s="519"/>
      <c r="I77" s="520">
        <f>F77+' 10-EXPENSE 7th Period'!I77</f>
        <v>0</v>
      </c>
      <c r="J77" s="449"/>
      <c r="K77" s="450"/>
      <c r="L77" s="17" t="str">
        <f t="shared" si="2"/>
        <v/>
      </c>
      <c r="M77" s="113">
        <f t="shared" si="4"/>
        <v>0</v>
      </c>
      <c r="N77" s="15" t="str">
        <f t="shared" si="9"/>
        <v/>
      </c>
    </row>
    <row r="78" spans="2:14" s="11" customFormat="1" ht="12" customHeight="1" x14ac:dyDescent="0.2">
      <c r="B78" s="16">
        <f>IF(ISBLANK('3-Budget + REVISE'!B69),"",'3-Budget + REVISE'!B69)</f>
        <v>0</v>
      </c>
      <c r="C78" s="520">
        <f>IF('3-Budget + REVISE'!AK69=1,'3-Budget + REVISE'!K69,' 10-EXPENSE 7th Period'!C78)</f>
        <v>0</v>
      </c>
      <c r="D78" s="449"/>
      <c r="E78" s="450"/>
      <c r="F78" s="444"/>
      <c r="G78" s="445"/>
      <c r="H78" s="519"/>
      <c r="I78" s="520">
        <f>F78+' 10-EXPENSE 7th Period'!I78</f>
        <v>0</v>
      </c>
      <c r="J78" s="449"/>
      <c r="K78" s="450"/>
      <c r="L78" s="17" t="str">
        <f t="shared" si="2"/>
        <v/>
      </c>
      <c r="M78" s="113">
        <f t="shared" si="4"/>
        <v>0</v>
      </c>
      <c r="N78" s="15" t="str">
        <f t="shared" si="9"/>
        <v/>
      </c>
    </row>
    <row r="79" spans="2:14" s="11" customFormat="1" ht="12" customHeight="1" x14ac:dyDescent="0.2">
      <c r="B79" s="16">
        <f>IF(ISBLANK('3-Budget + REVISE'!B70),"",'3-Budget + REVISE'!B70)</f>
        <v>0</v>
      </c>
      <c r="C79" s="520">
        <f>IF('3-Budget + REVISE'!AK70=1,'3-Budget + REVISE'!K70,' 10-EXPENSE 7th Period'!C79)</f>
        <v>0</v>
      </c>
      <c r="D79" s="449"/>
      <c r="E79" s="450"/>
      <c r="F79" s="444"/>
      <c r="G79" s="445"/>
      <c r="H79" s="519"/>
      <c r="I79" s="520">
        <f>F79+' 10-EXPENSE 7th Period'!I79</f>
        <v>0</v>
      </c>
      <c r="J79" s="449"/>
      <c r="K79" s="450"/>
      <c r="L79" s="17" t="str">
        <f t="shared" si="2"/>
        <v/>
      </c>
      <c r="M79" s="113">
        <f t="shared" si="4"/>
        <v>0</v>
      </c>
      <c r="N79" s="15" t="str">
        <f t="shared" si="9"/>
        <v/>
      </c>
    </row>
    <row r="80" spans="2:14" s="11" customFormat="1" ht="12" customHeight="1" x14ac:dyDescent="0.2">
      <c r="B80" s="16">
        <f>IF(ISBLANK('3-Budget + REVISE'!B71),"",'3-Budget + REVISE'!B71)</f>
        <v>0</v>
      </c>
      <c r="C80" s="520">
        <f>IF('3-Budget + REVISE'!AK71=1,'3-Budget + REVISE'!K71,' 10-EXPENSE 7th Period'!C80)</f>
        <v>0</v>
      </c>
      <c r="D80" s="449"/>
      <c r="E80" s="450"/>
      <c r="F80" s="444"/>
      <c r="G80" s="445"/>
      <c r="H80" s="519"/>
      <c r="I80" s="520">
        <f>F80+' 10-EXPENSE 7th Period'!I80</f>
        <v>0</v>
      </c>
      <c r="J80" s="449"/>
      <c r="K80" s="450"/>
      <c r="L80" s="17" t="str">
        <f t="shared" si="2"/>
        <v/>
      </c>
      <c r="M80" s="113">
        <f t="shared" si="4"/>
        <v>0</v>
      </c>
      <c r="N80" s="15" t="str">
        <f t="shared" si="9"/>
        <v/>
      </c>
    </row>
    <row r="81" spans="2:14" s="11" customFormat="1" ht="12" customHeight="1" x14ac:dyDescent="0.2">
      <c r="B81" s="16">
        <f>IF(ISBLANK('3-Budget + REVISE'!B72),"",'3-Budget + REVISE'!B72)</f>
        <v>0</v>
      </c>
      <c r="C81" s="520">
        <f>IF('3-Budget + REVISE'!AK72=1,'3-Budget + REVISE'!K72,' 10-EXPENSE 7th Period'!C81)</f>
        <v>0</v>
      </c>
      <c r="D81" s="449"/>
      <c r="E81" s="450"/>
      <c r="F81" s="444"/>
      <c r="G81" s="445"/>
      <c r="H81" s="519"/>
      <c r="I81" s="520">
        <f>F81+' 10-EXPENSE 7th Period'!I81</f>
        <v>0</v>
      </c>
      <c r="J81" s="449"/>
      <c r="K81" s="450"/>
      <c r="L81" s="17" t="str">
        <f t="shared" si="2"/>
        <v/>
      </c>
      <c r="M81" s="113">
        <f t="shared" si="4"/>
        <v>0</v>
      </c>
      <c r="N81" s="15" t="str">
        <f t="shared" si="9"/>
        <v/>
      </c>
    </row>
    <row r="82" spans="2:14" s="11" customFormat="1" ht="12" customHeight="1" x14ac:dyDescent="0.2">
      <c r="B82" s="16">
        <f>IF(ISBLANK('3-Budget + REVISE'!B73),"",'3-Budget + REVISE'!B73)</f>
        <v>0</v>
      </c>
      <c r="C82" s="520">
        <f>IF('3-Budget + REVISE'!AK73=1,'3-Budget + REVISE'!K73,' 10-EXPENSE 7th Period'!C82)</f>
        <v>0</v>
      </c>
      <c r="D82" s="449"/>
      <c r="E82" s="450"/>
      <c r="F82" s="444"/>
      <c r="G82" s="445"/>
      <c r="H82" s="519"/>
      <c r="I82" s="520">
        <f>F82+' 10-EXPENSE 7th Period'!I82</f>
        <v>0</v>
      </c>
      <c r="J82" s="449"/>
      <c r="K82" s="450"/>
      <c r="L82" s="17" t="str">
        <f t="shared" si="2"/>
        <v/>
      </c>
      <c r="M82" s="113">
        <f t="shared" si="4"/>
        <v>0</v>
      </c>
      <c r="N82" s="15" t="str">
        <f t="shared" si="9"/>
        <v/>
      </c>
    </row>
    <row r="83" spans="2:14" s="11" customFormat="1" ht="12" customHeight="1" x14ac:dyDescent="0.2">
      <c r="B83" s="16">
        <f>IF(ISBLANK('3-Budget + REVISE'!B74),"",'3-Budget + REVISE'!B74)</f>
        <v>0</v>
      </c>
      <c r="C83" s="520">
        <f>IF('3-Budget + REVISE'!AK74=1,'3-Budget + REVISE'!K74,' 10-EXPENSE 7th Period'!C83)</f>
        <v>0</v>
      </c>
      <c r="D83" s="449"/>
      <c r="E83" s="450"/>
      <c r="F83" s="444"/>
      <c r="G83" s="445"/>
      <c r="H83" s="519"/>
      <c r="I83" s="520">
        <f>F83+' 10-EXPENSE 7th Period'!I83</f>
        <v>0</v>
      </c>
      <c r="J83" s="449"/>
      <c r="K83" s="450"/>
      <c r="L83" s="17" t="str">
        <f t="shared" si="2"/>
        <v/>
      </c>
      <c r="M83" s="113">
        <f t="shared" si="4"/>
        <v>0</v>
      </c>
      <c r="N83" s="15" t="str">
        <f t="shared" si="9"/>
        <v/>
      </c>
    </row>
    <row r="84" spans="2:14" s="11" customFormat="1" ht="12" customHeight="1" x14ac:dyDescent="0.2">
      <c r="B84" s="18">
        <f>IF(ISBLANK('3-Budget + REVISE'!B75),"",'3-Budget + REVISE'!B75)</f>
        <v>0</v>
      </c>
      <c r="C84" s="520">
        <f>IF('3-Budget + REVISE'!AK75=1,'3-Budget + REVISE'!K75,' 10-EXPENSE 7th Period'!C84)</f>
        <v>0</v>
      </c>
      <c r="D84" s="449"/>
      <c r="E84" s="450"/>
      <c r="F84" s="444"/>
      <c r="G84" s="445"/>
      <c r="H84" s="519"/>
      <c r="I84" s="520">
        <f>F84+' 10-EXPENSE 7th Period'!I84</f>
        <v>0</v>
      </c>
      <c r="J84" s="449"/>
      <c r="K84" s="450"/>
      <c r="L84" s="19" t="str">
        <f t="shared" si="2"/>
        <v/>
      </c>
      <c r="M84" s="114">
        <f t="shared" si="4"/>
        <v>0</v>
      </c>
      <c r="N84" s="15" t="str">
        <f t="shared" si="9"/>
        <v/>
      </c>
    </row>
    <row r="85" spans="2:14" s="11" customFormat="1" ht="12.95" customHeight="1" x14ac:dyDescent="0.2">
      <c r="B85" s="89" t="str">
        <f>IF(ISBLANK('3-Budget + REVISE'!B76),"",'3-Budget + REVISE'!B76)</f>
        <v>500 - EQUIPMENT</v>
      </c>
      <c r="C85" s="571">
        <f>SUM(C86:C95)</f>
        <v>0</v>
      </c>
      <c r="D85" s="571"/>
      <c r="E85" s="571"/>
      <c r="F85" s="571">
        <f t="shared" ref="F85" si="12">SUM(F86:F95)</f>
        <v>0</v>
      </c>
      <c r="G85" s="571"/>
      <c r="H85" s="571"/>
      <c r="I85" s="571">
        <f t="shared" ref="I85" si="13">SUM(I86:I95)</f>
        <v>0</v>
      </c>
      <c r="J85" s="571"/>
      <c r="K85" s="571"/>
      <c r="L85" s="120" t="str">
        <f t="shared" si="2"/>
        <v/>
      </c>
      <c r="M85" s="118">
        <f t="shared" si="4"/>
        <v>0</v>
      </c>
      <c r="N85" s="10" t="str">
        <f t="shared" si="9"/>
        <v/>
      </c>
    </row>
    <row r="86" spans="2:14" s="11" customFormat="1" ht="12" customHeight="1" x14ac:dyDescent="0.2">
      <c r="B86" s="13">
        <f>IF(ISBLANK('3-Budget + REVISE'!B77),"",'3-Budget + REVISE'!B77)</f>
        <v>0</v>
      </c>
      <c r="C86" s="520">
        <f>IF('3-Budget + REVISE'!AK77=1,'3-Budget + REVISE'!K77,' 10-EXPENSE 7th Period'!C86)</f>
        <v>0</v>
      </c>
      <c r="D86" s="449"/>
      <c r="E86" s="450"/>
      <c r="F86" s="444"/>
      <c r="G86" s="445"/>
      <c r="H86" s="519"/>
      <c r="I86" s="520">
        <f>F86+' 10-EXPENSE 7th Period'!I86</f>
        <v>0</v>
      </c>
      <c r="J86" s="449"/>
      <c r="K86" s="450"/>
      <c r="L86" s="14" t="str">
        <f t="shared" si="2"/>
        <v/>
      </c>
      <c r="M86" s="112">
        <f t="shared" si="4"/>
        <v>0</v>
      </c>
      <c r="N86" s="15" t="str">
        <f t="shared" si="9"/>
        <v/>
      </c>
    </row>
    <row r="87" spans="2:14" s="11" customFormat="1" ht="12" customHeight="1" x14ac:dyDescent="0.2">
      <c r="B87" s="16">
        <f>IF(ISBLANK('3-Budget + REVISE'!B78),"",'3-Budget + REVISE'!B78)</f>
        <v>0</v>
      </c>
      <c r="C87" s="520">
        <f>IF('3-Budget + REVISE'!AK78=1,'3-Budget + REVISE'!K78,' 10-EXPENSE 7th Period'!C87)</f>
        <v>0</v>
      </c>
      <c r="D87" s="449"/>
      <c r="E87" s="450"/>
      <c r="F87" s="444"/>
      <c r="G87" s="445"/>
      <c r="H87" s="519"/>
      <c r="I87" s="520">
        <f>F87+' 10-EXPENSE 7th Period'!I87</f>
        <v>0</v>
      </c>
      <c r="J87" s="449"/>
      <c r="K87" s="450"/>
      <c r="L87" s="17" t="str">
        <f t="shared" si="2"/>
        <v/>
      </c>
      <c r="M87" s="113">
        <f t="shared" si="4"/>
        <v>0</v>
      </c>
      <c r="N87" s="15" t="str">
        <f t="shared" si="9"/>
        <v/>
      </c>
    </row>
    <row r="88" spans="2:14" s="11" customFormat="1" ht="12" customHeight="1" x14ac:dyDescent="0.2">
      <c r="B88" s="16">
        <f>IF(ISBLANK('3-Budget + REVISE'!B79),"",'3-Budget + REVISE'!B79)</f>
        <v>0</v>
      </c>
      <c r="C88" s="520">
        <f>IF('3-Budget + REVISE'!AK79=1,'3-Budget + REVISE'!K79,' 10-EXPENSE 7th Period'!C88)</f>
        <v>0</v>
      </c>
      <c r="D88" s="449"/>
      <c r="E88" s="450"/>
      <c r="F88" s="444"/>
      <c r="G88" s="445"/>
      <c r="H88" s="519"/>
      <c r="I88" s="520">
        <f>F88+' 10-EXPENSE 7th Period'!I88</f>
        <v>0</v>
      </c>
      <c r="J88" s="449"/>
      <c r="K88" s="450"/>
      <c r="L88" s="17" t="str">
        <f t="shared" si="2"/>
        <v/>
      </c>
      <c r="M88" s="113">
        <f t="shared" si="4"/>
        <v>0</v>
      </c>
      <c r="N88" s="15" t="str">
        <f t="shared" si="9"/>
        <v/>
      </c>
    </row>
    <row r="89" spans="2:14" s="11" customFormat="1" ht="12" customHeight="1" x14ac:dyDescent="0.2">
      <c r="B89" s="16">
        <f>IF(ISBLANK('3-Budget + REVISE'!B80),"",'3-Budget + REVISE'!B80)</f>
        <v>0</v>
      </c>
      <c r="C89" s="520">
        <f>IF('3-Budget + REVISE'!AK80=1,'3-Budget + REVISE'!K80,' 10-EXPENSE 7th Period'!C89)</f>
        <v>0</v>
      </c>
      <c r="D89" s="449"/>
      <c r="E89" s="450"/>
      <c r="F89" s="444"/>
      <c r="G89" s="445"/>
      <c r="H89" s="519"/>
      <c r="I89" s="520">
        <f>F89+' 10-EXPENSE 7th Period'!I89</f>
        <v>0</v>
      </c>
      <c r="J89" s="449"/>
      <c r="K89" s="450"/>
      <c r="L89" s="17" t="str">
        <f t="shared" si="2"/>
        <v/>
      </c>
      <c r="M89" s="113">
        <f t="shared" si="4"/>
        <v>0</v>
      </c>
      <c r="N89" s="15" t="str">
        <f t="shared" si="9"/>
        <v/>
      </c>
    </row>
    <row r="90" spans="2:14" s="11" customFormat="1" ht="12" customHeight="1" x14ac:dyDescent="0.2">
      <c r="B90" s="16">
        <f>IF(ISBLANK('3-Budget + REVISE'!B81),"",'3-Budget + REVISE'!B81)</f>
        <v>0</v>
      </c>
      <c r="C90" s="520">
        <f>IF('3-Budget + REVISE'!AK81=1,'3-Budget + REVISE'!K81,' 10-EXPENSE 7th Period'!C90)</f>
        <v>0</v>
      </c>
      <c r="D90" s="449"/>
      <c r="E90" s="450"/>
      <c r="F90" s="444"/>
      <c r="G90" s="445"/>
      <c r="H90" s="519"/>
      <c r="I90" s="520">
        <f>F90+' 10-EXPENSE 7th Period'!I90</f>
        <v>0</v>
      </c>
      <c r="J90" s="449"/>
      <c r="K90" s="450"/>
      <c r="L90" s="17" t="str">
        <f t="shared" si="2"/>
        <v/>
      </c>
      <c r="M90" s="113">
        <f t="shared" si="4"/>
        <v>0</v>
      </c>
      <c r="N90" s="15" t="str">
        <f t="shared" si="9"/>
        <v/>
      </c>
    </row>
    <row r="91" spans="2:14" s="11" customFormat="1" ht="12" customHeight="1" x14ac:dyDescent="0.2">
      <c r="B91" s="16">
        <f>IF(ISBLANK('3-Budget + REVISE'!B82),"",'3-Budget + REVISE'!B82)</f>
        <v>0</v>
      </c>
      <c r="C91" s="520">
        <f>IF('3-Budget + REVISE'!AK82=1,'3-Budget + REVISE'!K82,' 10-EXPENSE 7th Period'!C91)</f>
        <v>0</v>
      </c>
      <c r="D91" s="449"/>
      <c r="E91" s="450"/>
      <c r="F91" s="444"/>
      <c r="G91" s="445"/>
      <c r="H91" s="519"/>
      <c r="I91" s="520">
        <f>F91+' 10-EXPENSE 7th Period'!I91</f>
        <v>0</v>
      </c>
      <c r="J91" s="449"/>
      <c r="K91" s="450"/>
      <c r="L91" s="17" t="str">
        <f t="shared" si="2"/>
        <v/>
      </c>
      <c r="M91" s="113">
        <f t="shared" si="4"/>
        <v>0</v>
      </c>
      <c r="N91" s="15" t="str">
        <f t="shared" si="9"/>
        <v/>
      </c>
    </row>
    <row r="92" spans="2:14" s="11" customFormat="1" ht="12" customHeight="1" x14ac:dyDescent="0.2">
      <c r="B92" s="16">
        <f>IF(ISBLANK('3-Budget + REVISE'!B83),"",'3-Budget + REVISE'!B83)</f>
        <v>0</v>
      </c>
      <c r="C92" s="520">
        <f>IF('3-Budget + REVISE'!AK83=1,'3-Budget + REVISE'!K83,' 10-EXPENSE 7th Period'!C92)</f>
        <v>0</v>
      </c>
      <c r="D92" s="449"/>
      <c r="E92" s="450"/>
      <c r="F92" s="444"/>
      <c r="G92" s="445"/>
      <c r="H92" s="519"/>
      <c r="I92" s="520">
        <f>F92+' 10-EXPENSE 7th Period'!I92</f>
        <v>0</v>
      </c>
      <c r="J92" s="449"/>
      <c r="K92" s="450"/>
      <c r="L92" s="17" t="str">
        <f t="shared" si="2"/>
        <v/>
      </c>
      <c r="M92" s="113">
        <f t="shared" si="4"/>
        <v>0</v>
      </c>
      <c r="N92" s="15" t="str">
        <f t="shared" si="9"/>
        <v/>
      </c>
    </row>
    <row r="93" spans="2:14" s="11" customFormat="1" ht="12" customHeight="1" x14ac:dyDescent="0.2">
      <c r="B93" s="16">
        <f>IF(ISBLANK('3-Budget + REVISE'!B84),"",'3-Budget + REVISE'!B84)</f>
        <v>0</v>
      </c>
      <c r="C93" s="520">
        <f>IF('3-Budget + REVISE'!AK84=1,'3-Budget + REVISE'!K84,' 10-EXPENSE 7th Period'!C93)</f>
        <v>0</v>
      </c>
      <c r="D93" s="449"/>
      <c r="E93" s="450"/>
      <c r="F93" s="444"/>
      <c r="G93" s="445"/>
      <c r="H93" s="519"/>
      <c r="I93" s="520">
        <f>F93+' 10-EXPENSE 7th Period'!I93</f>
        <v>0</v>
      </c>
      <c r="J93" s="449"/>
      <c r="K93" s="450"/>
      <c r="L93" s="17" t="str">
        <f t="shared" si="2"/>
        <v/>
      </c>
      <c r="M93" s="113">
        <f t="shared" si="4"/>
        <v>0</v>
      </c>
      <c r="N93" s="15" t="str">
        <f t="shared" si="9"/>
        <v/>
      </c>
    </row>
    <row r="94" spans="2:14" s="11" customFormat="1" ht="12" customHeight="1" x14ac:dyDescent="0.2">
      <c r="B94" s="16">
        <f>IF(ISBLANK('3-Budget + REVISE'!B85),"",'3-Budget + REVISE'!B85)</f>
        <v>0</v>
      </c>
      <c r="C94" s="520">
        <f>IF('3-Budget + REVISE'!AK85=1,'3-Budget + REVISE'!K85,' 10-EXPENSE 7th Period'!C94)</f>
        <v>0</v>
      </c>
      <c r="D94" s="449"/>
      <c r="E94" s="450"/>
      <c r="F94" s="444"/>
      <c r="G94" s="445"/>
      <c r="H94" s="519"/>
      <c r="I94" s="520">
        <f>F94+' 10-EXPENSE 7th Period'!I94</f>
        <v>0</v>
      </c>
      <c r="J94" s="449"/>
      <c r="K94" s="450"/>
      <c r="L94" s="17" t="str">
        <f t="shared" si="2"/>
        <v/>
      </c>
      <c r="M94" s="113">
        <f t="shared" si="4"/>
        <v>0</v>
      </c>
      <c r="N94" s="15" t="str">
        <f t="shared" si="9"/>
        <v/>
      </c>
    </row>
    <row r="95" spans="2:14" s="11" customFormat="1" ht="12" customHeight="1" x14ac:dyDescent="0.2">
      <c r="B95" s="18">
        <f>IF(ISBLANK('3-Budget + REVISE'!B86),"",'3-Budget + REVISE'!B86)</f>
        <v>0</v>
      </c>
      <c r="C95" s="520">
        <f>IF('3-Budget + REVISE'!AK86=1,'3-Budget + REVISE'!K86,' 10-EXPENSE 7th Period'!C95)</f>
        <v>0</v>
      </c>
      <c r="D95" s="449"/>
      <c r="E95" s="450"/>
      <c r="F95" s="444"/>
      <c r="G95" s="445"/>
      <c r="H95" s="519"/>
      <c r="I95" s="520">
        <f>F95+' 10-EXPENSE 7th Period'!I95</f>
        <v>0</v>
      </c>
      <c r="J95" s="449"/>
      <c r="K95" s="450"/>
      <c r="L95" s="19" t="str">
        <f t="shared" si="2"/>
        <v/>
      </c>
      <c r="M95" s="114">
        <f t="shared" si="4"/>
        <v>0</v>
      </c>
      <c r="N95" s="15" t="str">
        <f t="shared" si="9"/>
        <v/>
      </c>
    </row>
    <row r="96" spans="2:14" s="11" customFormat="1" ht="12.95" customHeight="1" x14ac:dyDescent="0.2">
      <c r="B96" s="89" t="str">
        <f>IF(ISBLANK('3-Budget + REVISE'!B87),"",'3-Budget + REVISE'!B87)</f>
        <v>600 - CONTRACTUAL</v>
      </c>
      <c r="C96" s="571">
        <f>SUM(C97:C106)</f>
        <v>0</v>
      </c>
      <c r="D96" s="571"/>
      <c r="E96" s="571"/>
      <c r="F96" s="571">
        <f t="shared" ref="F96" si="14">SUM(F97:F106)</f>
        <v>0</v>
      </c>
      <c r="G96" s="571"/>
      <c r="H96" s="571"/>
      <c r="I96" s="571">
        <f t="shared" ref="I96" si="15">SUM(I97:I106)</f>
        <v>0</v>
      </c>
      <c r="J96" s="571"/>
      <c r="K96" s="571"/>
      <c r="L96" s="108" t="str">
        <f t="shared" si="2"/>
        <v/>
      </c>
      <c r="M96" s="118">
        <f t="shared" si="4"/>
        <v>0</v>
      </c>
      <c r="N96" s="10" t="str">
        <f t="shared" si="9"/>
        <v/>
      </c>
    </row>
    <row r="97" spans="2:14" s="11" customFormat="1" ht="12" customHeight="1" x14ac:dyDescent="0.2">
      <c r="B97" s="13">
        <f>IF(ISBLANK('3-Budget + REVISE'!B88),"",'3-Budget + REVISE'!B88)</f>
        <v>0</v>
      </c>
      <c r="C97" s="520">
        <f>IF('3-Budget + REVISE'!AK88=1,'3-Budget + REVISE'!K88,' 10-EXPENSE 7th Period'!C97)</f>
        <v>0</v>
      </c>
      <c r="D97" s="449"/>
      <c r="E97" s="450"/>
      <c r="F97" s="444"/>
      <c r="G97" s="445"/>
      <c r="H97" s="519"/>
      <c r="I97" s="520">
        <f>F97+' 10-EXPENSE 7th Period'!I97</f>
        <v>0</v>
      </c>
      <c r="J97" s="449"/>
      <c r="K97" s="450"/>
      <c r="L97" s="14" t="str">
        <f t="shared" si="2"/>
        <v/>
      </c>
      <c r="M97" s="112">
        <f t="shared" si="4"/>
        <v>0</v>
      </c>
      <c r="N97" s="15" t="str">
        <f t="shared" si="9"/>
        <v/>
      </c>
    </row>
    <row r="98" spans="2:14" s="11" customFormat="1" ht="12" customHeight="1" x14ac:dyDescent="0.2">
      <c r="B98" s="16">
        <f>IF(ISBLANK('3-Budget + REVISE'!B89),"",'3-Budget + REVISE'!B89)</f>
        <v>0</v>
      </c>
      <c r="C98" s="520">
        <f>IF('3-Budget + REVISE'!AK89=1,'3-Budget + REVISE'!K89,' 10-EXPENSE 7th Period'!C98)</f>
        <v>0</v>
      </c>
      <c r="D98" s="449"/>
      <c r="E98" s="450"/>
      <c r="F98" s="444"/>
      <c r="G98" s="445"/>
      <c r="H98" s="519"/>
      <c r="I98" s="520">
        <f>F98+' 10-EXPENSE 7th Period'!I98</f>
        <v>0</v>
      </c>
      <c r="J98" s="449"/>
      <c r="K98" s="450"/>
      <c r="L98" s="17" t="str">
        <f t="shared" si="2"/>
        <v/>
      </c>
      <c r="M98" s="113">
        <f t="shared" si="4"/>
        <v>0</v>
      </c>
      <c r="N98" s="15" t="str">
        <f t="shared" si="9"/>
        <v/>
      </c>
    </row>
    <row r="99" spans="2:14" s="11" customFormat="1" ht="12" customHeight="1" x14ac:dyDescent="0.2">
      <c r="B99" s="16">
        <f>IF(ISBLANK('3-Budget + REVISE'!B90),"",'3-Budget + REVISE'!B90)</f>
        <v>0</v>
      </c>
      <c r="C99" s="520">
        <f>IF('3-Budget + REVISE'!AK90=1,'3-Budget + REVISE'!K90,' 10-EXPENSE 7th Period'!C99)</f>
        <v>0</v>
      </c>
      <c r="D99" s="449"/>
      <c r="E99" s="450"/>
      <c r="F99" s="444"/>
      <c r="G99" s="445"/>
      <c r="H99" s="519"/>
      <c r="I99" s="520">
        <f>F99+' 10-EXPENSE 7th Period'!I99</f>
        <v>0</v>
      </c>
      <c r="J99" s="449"/>
      <c r="K99" s="450"/>
      <c r="L99" s="17" t="str">
        <f t="shared" si="2"/>
        <v/>
      </c>
      <c r="M99" s="113">
        <f t="shared" si="4"/>
        <v>0</v>
      </c>
      <c r="N99" s="15" t="str">
        <f t="shared" si="9"/>
        <v/>
      </c>
    </row>
    <row r="100" spans="2:14" s="11" customFormat="1" ht="12" customHeight="1" x14ac:dyDescent="0.2">
      <c r="B100" s="16">
        <f>IF(ISBLANK('3-Budget + REVISE'!B91),"",'3-Budget + REVISE'!B91)</f>
        <v>0</v>
      </c>
      <c r="C100" s="520">
        <f>IF('3-Budget + REVISE'!AK91=1,'3-Budget + REVISE'!K91,' 10-EXPENSE 7th Period'!C100)</f>
        <v>0</v>
      </c>
      <c r="D100" s="449"/>
      <c r="E100" s="450"/>
      <c r="F100" s="444"/>
      <c r="G100" s="445"/>
      <c r="H100" s="519"/>
      <c r="I100" s="520">
        <f>F100+' 10-EXPENSE 7th Period'!I100</f>
        <v>0</v>
      </c>
      <c r="J100" s="449"/>
      <c r="K100" s="450"/>
      <c r="L100" s="17" t="str">
        <f t="shared" si="2"/>
        <v/>
      </c>
      <c r="M100" s="113">
        <f t="shared" si="4"/>
        <v>0</v>
      </c>
      <c r="N100" s="15" t="str">
        <f t="shared" si="9"/>
        <v/>
      </c>
    </row>
    <row r="101" spans="2:14" s="11" customFormat="1" ht="12" customHeight="1" x14ac:dyDescent="0.2">
      <c r="B101" s="16">
        <f>IF(ISBLANK('3-Budget + REVISE'!B92),"",'3-Budget + REVISE'!B92)</f>
        <v>0</v>
      </c>
      <c r="C101" s="520">
        <f>IF('3-Budget + REVISE'!AK92=1,'3-Budget + REVISE'!K92,' 10-EXPENSE 7th Period'!C101)</f>
        <v>0</v>
      </c>
      <c r="D101" s="449"/>
      <c r="E101" s="450"/>
      <c r="F101" s="444"/>
      <c r="G101" s="445"/>
      <c r="H101" s="519"/>
      <c r="I101" s="520">
        <f>F101+' 10-EXPENSE 7th Period'!I101</f>
        <v>0</v>
      </c>
      <c r="J101" s="449"/>
      <c r="K101" s="450"/>
      <c r="L101" s="17" t="str">
        <f t="shared" si="2"/>
        <v/>
      </c>
      <c r="M101" s="113">
        <f t="shared" si="4"/>
        <v>0</v>
      </c>
      <c r="N101" s="15" t="str">
        <f t="shared" si="9"/>
        <v/>
      </c>
    </row>
    <row r="102" spans="2:14" s="11" customFormat="1" ht="12" customHeight="1" x14ac:dyDescent="0.2">
      <c r="B102" s="16">
        <f>IF(ISBLANK('3-Budget + REVISE'!B93),"",'3-Budget + REVISE'!B93)</f>
        <v>0</v>
      </c>
      <c r="C102" s="520">
        <f>IF('3-Budget + REVISE'!AK93=1,'3-Budget + REVISE'!K93,' 10-EXPENSE 7th Period'!C102)</f>
        <v>0</v>
      </c>
      <c r="D102" s="449"/>
      <c r="E102" s="450"/>
      <c r="F102" s="444"/>
      <c r="G102" s="445"/>
      <c r="H102" s="519"/>
      <c r="I102" s="520">
        <f>F102+' 10-EXPENSE 7th Period'!I102</f>
        <v>0</v>
      </c>
      <c r="J102" s="449"/>
      <c r="K102" s="450"/>
      <c r="L102" s="17" t="str">
        <f t="shared" si="2"/>
        <v/>
      </c>
      <c r="M102" s="113">
        <f t="shared" si="4"/>
        <v>0</v>
      </c>
      <c r="N102" s="15" t="str">
        <f t="shared" si="9"/>
        <v/>
      </c>
    </row>
    <row r="103" spans="2:14" s="11" customFormat="1" ht="12" customHeight="1" x14ac:dyDescent="0.2">
      <c r="B103" s="16">
        <f>IF(ISBLANK('3-Budget + REVISE'!B94),"",'3-Budget + REVISE'!B94)</f>
        <v>0</v>
      </c>
      <c r="C103" s="520">
        <f>IF('3-Budget + REVISE'!AK94=1,'3-Budget + REVISE'!K94,' 10-EXPENSE 7th Period'!C103)</f>
        <v>0</v>
      </c>
      <c r="D103" s="449"/>
      <c r="E103" s="450"/>
      <c r="F103" s="444"/>
      <c r="G103" s="445"/>
      <c r="H103" s="519"/>
      <c r="I103" s="520">
        <f>F103+' 10-EXPENSE 7th Period'!I103</f>
        <v>0</v>
      </c>
      <c r="J103" s="449"/>
      <c r="K103" s="450"/>
      <c r="L103" s="17" t="str">
        <f t="shared" si="2"/>
        <v/>
      </c>
      <c r="M103" s="113">
        <f t="shared" si="4"/>
        <v>0</v>
      </c>
      <c r="N103" s="15" t="str">
        <f t="shared" si="9"/>
        <v/>
      </c>
    </row>
    <row r="104" spans="2:14" s="11" customFormat="1" ht="12" customHeight="1" x14ac:dyDescent="0.2">
      <c r="B104" s="16">
        <f>IF(ISBLANK('3-Budget + REVISE'!B95),"",'3-Budget + REVISE'!B95)</f>
        <v>0</v>
      </c>
      <c r="C104" s="520">
        <f>IF('3-Budget + REVISE'!AK95=1,'3-Budget + REVISE'!K95,' 10-EXPENSE 7th Period'!C104)</f>
        <v>0</v>
      </c>
      <c r="D104" s="449"/>
      <c r="E104" s="450"/>
      <c r="F104" s="444"/>
      <c r="G104" s="445"/>
      <c r="H104" s="519"/>
      <c r="I104" s="520">
        <f>F104+' 10-EXPENSE 7th Period'!I104</f>
        <v>0</v>
      </c>
      <c r="J104" s="449"/>
      <c r="K104" s="450"/>
      <c r="L104" s="17" t="str">
        <f t="shared" si="2"/>
        <v/>
      </c>
      <c r="M104" s="113">
        <f t="shared" si="4"/>
        <v>0</v>
      </c>
      <c r="N104" s="15" t="str">
        <f t="shared" si="9"/>
        <v/>
      </c>
    </row>
    <row r="105" spans="2:14" s="11" customFormat="1" ht="12" customHeight="1" x14ac:dyDescent="0.2">
      <c r="B105" s="16">
        <f>IF(ISBLANK('3-Budget + REVISE'!B96),"",'3-Budget + REVISE'!B96)</f>
        <v>0</v>
      </c>
      <c r="C105" s="520">
        <f>IF('3-Budget + REVISE'!AK96=1,'3-Budget + REVISE'!K96,' 10-EXPENSE 7th Period'!C105)</f>
        <v>0</v>
      </c>
      <c r="D105" s="449"/>
      <c r="E105" s="450"/>
      <c r="F105" s="444"/>
      <c r="G105" s="445"/>
      <c r="H105" s="519"/>
      <c r="I105" s="520">
        <f>F105+' 10-EXPENSE 7th Period'!I105</f>
        <v>0</v>
      </c>
      <c r="J105" s="449"/>
      <c r="K105" s="450"/>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20">
        <f>IF('3-Budget + REVISE'!AK97=1,'3-Budget + REVISE'!K97,' 10-EXPENSE 7th Period'!C106)</f>
        <v>0</v>
      </c>
      <c r="D106" s="449"/>
      <c r="E106" s="450"/>
      <c r="F106" s="444"/>
      <c r="G106" s="445"/>
      <c r="H106" s="519"/>
      <c r="I106" s="520">
        <f>F106+' 10-EXPENSE 7th Period'!I106</f>
        <v>0</v>
      </c>
      <c r="J106" s="449"/>
      <c r="K106" s="450"/>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71">
        <f>SUM(C108:C117)</f>
        <v>0</v>
      </c>
      <c r="D107" s="571"/>
      <c r="E107" s="571"/>
      <c r="F107" s="571">
        <f t="shared" ref="F107" si="19">SUM(F108:F117)</f>
        <v>0</v>
      </c>
      <c r="G107" s="571"/>
      <c r="H107" s="571"/>
      <c r="I107" s="571">
        <f t="shared" ref="I107" si="20">SUM(I108:I117)</f>
        <v>0</v>
      </c>
      <c r="J107" s="571"/>
      <c r="K107" s="571"/>
      <c r="L107" s="108" t="str">
        <f t="shared" si="16"/>
        <v/>
      </c>
      <c r="M107" s="118">
        <f t="shared" si="17"/>
        <v>0</v>
      </c>
      <c r="N107" s="10" t="str">
        <f t="shared" si="18"/>
        <v/>
      </c>
    </row>
    <row r="108" spans="2:14" s="11" customFormat="1" ht="12" customHeight="1" x14ac:dyDescent="0.2">
      <c r="B108" s="13">
        <f>IF(ISBLANK('3-Budget + REVISE'!B99),"",'3-Budget + REVISE'!B99)</f>
        <v>0</v>
      </c>
      <c r="C108" s="520">
        <f>IF('3-Budget + REVISE'!AK99=1,'3-Budget + REVISE'!K99,' 10-EXPENSE 7th Period'!C108)</f>
        <v>0</v>
      </c>
      <c r="D108" s="449"/>
      <c r="E108" s="450"/>
      <c r="F108" s="444"/>
      <c r="G108" s="445"/>
      <c r="H108" s="519"/>
      <c r="I108" s="520">
        <f>F108+' 10-EXPENSE 7th Period'!I108</f>
        <v>0</v>
      </c>
      <c r="J108" s="449"/>
      <c r="K108" s="450"/>
      <c r="L108" s="14" t="str">
        <f t="shared" si="16"/>
        <v/>
      </c>
      <c r="M108" s="112">
        <f t="shared" si="17"/>
        <v>0</v>
      </c>
      <c r="N108" s="15" t="str">
        <f t="shared" si="18"/>
        <v/>
      </c>
    </row>
    <row r="109" spans="2:14" s="11" customFormat="1" ht="12" customHeight="1" x14ac:dyDescent="0.2">
      <c r="B109" s="16">
        <f>IF(ISBLANK('3-Budget + REVISE'!B100),"",'3-Budget + REVISE'!B100)</f>
        <v>0</v>
      </c>
      <c r="C109" s="520">
        <f>IF('3-Budget + REVISE'!AK100=1,'3-Budget + REVISE'!K100,' 10-EXPENSE 7th Period'!C109)</f>
        <v>0</v>
      </c>
      <c r="D109" s="449"/>
      <c r="E109" s="450"/>
      <c r="F109" s="444"/>
      <c r="G109" s="445"/>
      <c r="H109" s="519"/>
      <c r="I109" s="520">
        <f>F109+' 10-EXPENSE 7th Period'!I109</f>
        <v>0</v>
      </c>
      <c r="J109" s="449"/>
      <c r="K109" s="450"/>
      <c r="L109" s="17" t="str">
        <f t="shared" si="16"/>
        <v/>
      </c>
      <c r="M109" s="113">
        <f t="shared" si="17"/>
        <v>0</v>
      </c>
      <c r="N109" s="15" t="str">
        <f t="shared" si="18"/>
        <v/>
      </c>
    </row>
    <row r="110" spans="2:14" s="11" customFormat="1" ht="12" customHeight="1" x14ac:dyDescent="0.2">
      <c r="B110" s="16">
        <f>IF(ISBLANK('3-Budget + REVISE'!B101),"",'3-Budget + REVISE'!B101)</f>
        <v>0</v>
      </c>
      <c r="C110" s="520">
        <f>IF('3-Budget + REVISE'!AK101=1,'3-Budget + REVISE'!K101,' 10-EXPENSE 7th Period'!C110)</f>
        <v>0</v>
      </c>
      <c r="D110" s="449"/>
      <c r="E110" s="450"/>
      <c r="F110" s="444"/>
      <c r="G110" s="445"/>
      <c r="H110" s="519"/>
      <c r="I110" s="520">
        <f>F110+' 10-EXPENSE 7th Period'!I110</f>
        <v>0</v>
      </c>
      <c r="J110" s="449"/>
      <c r="K110" s="450"/>
      <c r="L110" s="17" t="str">
        <f t="shared" si="16"/>
        <v/>
      </c>
      <c r="M110" s="113">
        <f t="shared" si="17"/>
        <v>0</v>
      </c>
      <c r="N110" s="15" t="str">
        <f t="shared" si="18"/>
        <v/>
      </c>
    </row>
    <row r="111" spans="2:14" s="11" customFormat="1" ht="12" customHeight="1" x14ac:dyDescent="0.2">
      <c r="B111" s="16">
        <f>IF(ISBLANK('3-Budget + REVISE'!B102),"",'3-Budget + REVISE'!B102)</f>
        <v>0</v>
      </c>
      <c r="C111" s="520">
        <f>IF('3-Budget + REVISE'!AK102=1,'3-Budget + REVISE'!K102,' 10-EXPENSE 7th Period'!C111)</f>
        <v>0</v>
      </c>
      <c r="D111" s="449"/>
      <c r="E111" s="450"/>
      <c r="F111" s="444"/>
      <c r="G111" s="445"/>
      <c r="H111" s="519"/>
      <c r="I111" s="520">
        <f>F111+' 10-EXPENSE 7th Period'!I111</f>
        <v>0</v>
      </c>
      <c r="J111" s="449"/>
      <c r="K111" s="450"/>
      <c r="L111" s="17" t="str">
        <f t="shared" si="16"/>
        <v/>
      </c>
      <c r="M111" s="113">
        <f t="shared" si="17"/>
        <v>0</v>
      </c>
      <c r="N111" s="15" t="str">
        <f t="shared" si="18"/>
        <v/>
      </c>
    </row>
    <row r="112" spans="2:14" s="11" customFormat="1" ht="12" customHeight="1" x14ac:dyDescent="0.2">
      <c r="B112" s="16">
        <f>IF(ISBLANK('3-Budget + REVISE'!B103),"",'3-Budget + REVISE'!B103)</f>
        <v>0</v>
      </c>
      <c r="C112" s="520">
        <f>IF('3-Budget + REVISE'!AK103=1,'3-Budget + REVISE'!K103,' 10-EXPENSE 7th Period'!C112)</f>
        <v>0</v>
      </c>
      <c r="D112" s="449"/>
      <c r="E112" s="450"/>
      <c r="F112" s="444"/>
      <c r="G112" s="445"/>
      <c r="H112" s="519"/>
      <c r="I112" s="520">
        <f>F112+' 10-EXPENSE 7th Period'!I112</f>
        <v>0</v>
      </c>
      <c r="J112" s="449"/>
      <c r="K112" s="450"/>
      <c r="L112" s="17" t="str">
        <f t="shared" si="16"/>
        <v/>
      </c>
      <c r="M112" s="113">
        <f t="shared" si="17"/>
        <v>0</v>
      </c>
      <c r="N112" s="15" t="str">
        <f t="shared" si="18"/>
        <v/>
      </c>
    </row>
    <row r="113" spans="2:14" s="11" customFormat="1" ht="12" customHeight="1" x14ac:dyDescent="0.2">
      <c r="B113" s="16">
        <f>IF(ISBLANK('3-Budget + REVISE'!B104),"",'3-Budget + REVISE'!B104)</f>
        <v>0</v>
      </c>
      <c r="C113" s="520">
        <f>IF('3-Budget + REVISE'!AK104=1,'3-Budget + REVISE'!K104,' 10-EXPENSE 7th Period'!C113)</f>
        <v>0</v>
      </c>
      <c r="D113" s="449"/>
      <c r="E113" s="450"/>
      <c r="F113" s="444"/>
      <c r="G113" s="445"/>
      <c r="H113" s="519"/>
      <c r="I113" s="520">
        <f>F113+' 10-EXPENSE 7th Period'!I113</f>
        <v>0</v>
      </c>
      <c r="J113" s="449"/>
      <c r="K113" s="450"/>
      <c r="L113" s="17" t="str">
        <f t="shared" si="16"/>
        <v/>
      </c>
      <c r="M113" s="113">
        <f t="shared" si="17"/>
        <v>0</v>
      </c>
      <c r="N113" s="15" t="str">
        <f t="shared" si="18"/>
        <v/>
      </c>
    </row>
    <row r="114" spans="2:14" s="11" customFormat="1" ht="12" customHeight="1" x14ac:dyDescent="0.2">
      <c r="B114" s="16">
        <f>IF(ISBLANK('3-Budget + REVISE'!B105),"",'3-Budget + REVISE'!B105)</f>
        <v>0</v>
      </c>
      <c r="C114" s="520">
        <f>IF('3-Budget + REVISE'!AK105=1,'3-Budget + REVISE'!K105,' 10-EXPENSE 7th Period'!C114)</f>
        <v>0</v>
      </c>
      <c r="D114" s="449"/>
      <c r="E114" s="450"/>
      <c r="F114" s="444"/>
      <c r="G114" s="445"/>
      <c r="H114" s="519"/>
      <c r="I114" s="520">
        <f>F114+' 10-EXPENSE 7th Period'!I114</f>
        <v>0</v>
      </c>
      <c r="J114" s="449"/>
      <c r="K114" s="450"/>
      <c r="L114" s="17" t="str">
        <f t="shared" si="16"/>
        <v/>
      </c>
      <c r="M114" s="113">
        <f t="shared" si="17"/>
        <v>0</v>
      </c>
      <c r="N114" s="15" t="str">
        <f t="shared" si="18"/>
        <v/>
      </c>
    </row>
    <row r="115" spans="2:14" s="11" customFormat="1" ht="12" customHeight="1" x14ac:dyDescent="0.2">
      <c r="B115" s="16">
        <f>IF(ISBLANK('3-Budget + REVISE'!B106),"",'3-Budget + REVISE'!B106)</f>
        <v>0</v>
      </c>
      <c r="C115" s="520">
        <f>IF('3-Budget + REVISE'!AK106=1,'3-Budget + REVISE'!K106,' 10-EXPENSE 7th Period'!C115)</f>
        <v>0</v>
      </c>
      <c r="D115" s="449"/>
      <c r="E115" s="450"/>
      <c r="F115" s="444"/>
      <c r="G115" s="445"/>
      <c r="H115" s="519"/>
      <c r="I115" s="520">
        <f>F115+' 10-EXPENSE 7th Period'!I115</f>
        <v>0</v>
      </c>
      <c r="J115" s="449"/>
      <c r="K115" s="450"/>
      <c r="L115" s="17" t="str">
        <f t="shared" si="16"/>
        <v/>
      </c>
      <c r="M115" s="113">
        <f t="shared" si="17"/>
        <v>0</v>
      </c>
      <c r="N115" s="15" t="str">
        <f t="shared" si="18"/>
        <v/>
      </c>
    </row>
    <row r="116" spans="2:14" s="11" customFormat="1" ht="12" customHeight="1" x14ac:dyDescent="0.2">
      <c r="B116" s="16">
        <f>IF(ISBLANK('3-Budget + REVISE'!B107),"",'3-Budget + REVISE'!B107)</f>
        <v>0</v>
      </c>
      <c r="C116" s="520">
        <f>IF('3-Budget + REVISE'!AK107=1,'3-Budget + REVISE'!K107,' 10-EXPENSE 7th Period'!C116)</f>
        <v>0</v>
      </c>
      <c r="D116" s="449"/>
      <c r="E116" s="450"/>
      <c r="F116" s="444"/>
      <c r="G116" s="445"/>
      <c r="H116" s="519"/>
      <c r="I116" s="520">
        <f>F116+' 10-EXPENSE 7th Period'!I116</f>
        <v>0</v>
      </c>
      <c r="J116" s="449"/>
      <c r="K116" s="450"/>
      <c r="L116" s="17" t="str">
        <f t="shared" si="16"/>
        <v/>
      </c>
      <c r="M116" s="113">
        <f t="shared" si="17"/>
        <v>0</v>
      </c>
      <c r="N116" s="15" t="str">
        <f t="shared" si="18"/>
        <v/>
      </c>
    </row>
    <row r="117" spans="2:14" s="11" customFormat="1" ht="12" customHeight="1" x14ac:dyDescent="0.2">
      <c r="B117" s="91">
        <f>IF(ISBLANK('3-Budget + REVISE'!B108),"",'3-Budget + REVISE'!B108)</f>
        <v>0</v>
      </c>
      <c r="C117" s="520">
        <f>IF('3-Budget + REVISE'!AK108=1,'3-Budget + REVISE'!K108,' 10-EXPENSE 7th Period'!C117)</f>
        <v>0</v>
      </c>
      <c r="D117" s="449"/>
      <c r="E117" s="450"/>
      <c r="F117" s="444"/>
      <c r="G117" s="445"/>
      <c r="H117" s="519"/>
      <c r="I117" s="520">
        <f>F117+' 10-EXPENSE 7th Period'!I117</f>
        <v>0</v>
      </c>
      <c r="J117" s="449"/>
      <c r="K117" s="450"/>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71">
        <f>SUM(C119:C128)</f>
        <v>0</v>
      </c>
      <c r="D118" s="571"/>
      <c r="E118" s="571"/>
      <c r="F118" s="571">
        <f t="shared" ref="F118" si="21">SUM(F119:F128)</f>
        <v>0</v>
      </c>
      <c r="G118" s="571"/>
      <c r="H118" s="571"/>
      <c r="I118" s="571">
        <f t="shared" ref="I118" si="22">SUM(I119:I128)</f>
        <v>0</v>
      </c>
      <c r="J118" s="571"/>
      <c r="K118" s="571"/>
      <c r="L118" s="108" t="str">
        <f t="shared" si="16"/>
        <v/>
      </c>
      <c r="M118" s="118">
        <f t="shared" si="17"/>
        <v>0</v>
      </c>
      <c r="N118" s="10" t="str">
        <f t="shared" si="18"/>
        <v/>
      </c>
    </row>
    <row r="119" spans="2:14" s="11" customFormat="1" ht="12" customHeight="1" x14ac:dyDescent="0.2">
      <c r="B119" s="13">
        <f>IF(ISBLANK('3-Budget + REVISE'!B110),"",'3-Budget + REVISE'!B110)</f>
        <v>0</v>
      </c>
      <c r="C119" s="520">
        <f>IF('3-Budget + REVISE'!AK110=1,'3-Budget + REVISE'!K110,' 10-EXPENSE 7th Period'!C119)</f>
        <v>0</v>
      </c>
      <c r="D119" s="449"/>
      <c r="E119" s="450"/>
      <c r="F119" s="444"/>
      <c r="G119" s="445"/>
      <c r="H119" s="519"/>
      <c r="I119" s="520">
        <f>F119+' 10-EXPENSE 7th Period'!I119</f>
        <v>0</v>
      </c>
      <c r="J119" s="449"/>
      <c r="K119" s="450"/>
      <c r="L119" s="14" t="str">
        <f t="shared" si="16"/>
        <v/>
      </c>
      <c r="M119" s="112">
        <f t="shared" si="17"/>
        <v>0</v>
      </c>
      <c r="N119" s="15" t="str">
        <f t="shared" si="18"/>
        <v/>
      </c>
    </row>
    <row r="120" spans="2:14" s="11" customFormat="1" ht="12" customHeight="1" x14ac:dyDescent="0.2">
      <c r="B120" s="16">
        <f>IF(ISBLANK('3-Budget + REVISE'!B111),"",'3-Budget + REVISE'!B111)</f>
        <v>0</v>
      </c>
      <c r="C120" s="520">
        <f>IF('3-Budget + REVISE'!AK111=1,'3-Budget + REVISE'!K111,' 10-EXPENSE 7th Period'!C120)</f>
        <v>0</v>
      </c>
      <c r="D120" s="449"/>
      <c r="E120" s="450"/>
      <c r="F120" s="444"/>
      <c r="G120" s="445"/>
      <c r="H120" s="519"/>
      <c r="I120" s="520">
        <f>F120+' 10-EXPENSE 7th Period'!I120</f>
        <v>0</v>
      </c>
      <c r="J120" s="449"/>
      <c r="K120" s="450"/>
      <c r="L120" s="17" t="str">
        <f t="shared" si="16"/>
        <v/>
      </c>
      <c r="M120" s="113">
        <f t="shared" si="17"/>
        <v>0</v>
      </c>
      <c r="N120" s="15" t="str">
        <f t="shared" si="18"/>
        <v/>
      </c>
    </row>
    <row r="121" spans="2:14" s="11" customFormat="1" ht="12" customHeight="1" x14ac:dyDescent="0.2">
      <c r="B121" s="16">
        <f>IF(ISBLANK('3-Budget + REVISE'!B112),"",'3-Budget + REVISE'!B112)</f>
        <v>0</v>
      </c>
      <c r="C121" s="520">
        <f>IF('3-Budget + REVISE'!AK112=1,'3-Budget + REVISE'!K112,' 10-EXPENSE 7th Period'!C121)</f>
        <v>0</v>
      </c>
      <c r="D121" s="449"/>
      <c r="E121" s="450"/>
      <c r="F121" s="444"/>
      <c r="G121" s="445"/>
      <c r="H121" s="519"/>
      <c r="I121" s="520">
        <f>F121+' 10-EXPENSE 7th Period'!I121</f>
        <v>0</v>
      </c>
      <c r="J121" s="449"/>
      <c r="K121" s="450"/>
      <c r="L121" s="17" t="str">
        <f t="shared" si="16"/>
        <v/>
      </c>
      <c r="M121" s="113">
        <f t="shared" si="17"/>
        <v>0</v>
      </c>
      <c r="N121" s="15" t="str">
        <f t="shared" si="18"/>
        <v/>
      </c>
    </row>
    <row r="122" spans="2:14" s="11" customFormat="1" ht="12" customHeight="1" x14ac:dyDescent="0.2">
      <c r="B122" s="16">
        <f>IF(ISBLANK('3-Budget + REVISE'!B113),"",'3-Budget + REVISE'!B113)</f>
        <v>0</v>
      </c>
      <c r="C122" s="520">
        <f>IF('3-Budget + REVISE'!AK113=1,'3-Budget + REVISE'!K113,' 10-EXPENSE 7th Period'!C122)</f>
        <v>0</v>
      </c>
      <c r="D122" s="449"/>
      <c r="E122" s="450"/>
      <c r="F122" s="444"/>
      <c r="G122" s="445"/>
      <c r="H122" s="519"/>
      <c r="I122" s="520">
        <f>F122+' 10-EXPENSE 7th Period'!I122</f>
        <v>0</v>
      </c>
      <c r="J122" s="449"/>
      <c r="K122" s="450"/>
      <c r="L122" s="17" t="str">
        <f t="shared" si="16"/>
        <v/>
      </c>
      <c r="M122" s="113">
        <f t="shared" si="17"/>
        <v>0</v>
      </c>
      <c r="N122" s="15" t="str">
        <f t="shared" si="18"/>
        <v/>
      </c>
    </row>
    <row r="123" spans="2:14" s="11" customFormat="1" ht="12" customHeight="1" x14ac:dyDescent="0.2">
      <c r="B123" s="16">
        <f>IF(ISBLANK('3-Budget + REVISE'!B114),"",'3-Budget + REVISE'!B114)</f>
        <v>0</v>
      </c>
      <c r="C123" s="520">
        <f>IF('3-Budget + REVISE'!AK114=1,'3-Budget + REVISE'!K114,' 10-EXPENSE 7th Period'!C123)</f>
        <v>0</v>
      </c>
      <c r="D123" s="449"/>
      <c r="E123" s="450"/>
      <c r="F123" s="444"/>
      <c r="G123" s="445"/>
      <c r="H123" s="519"/>
      <c r="I123" s="520">
        <f>F123+' 10-EXPENSE 7th Period'!I123</f>
        <v>0</v>
      </c>
      <c r="J123" s="449"/>
      <c r="K123" s="450"/>
      <c r="L123" s="17" t="str">
        <f t="shared" si="16"/>
        <v/>
      </c>
      <c r="M123" s="113">
        <f t="shared" si="17"/>
        <v>0</v>
      </c>
      <c r="N123" s="15" t="str">
        <f t="shared" si="18"/>
        <v/>
      </c>
    </row>
    <row r="124" spans="2:14" s="11" customFormat="1" ht="12" customHeight="1" x14ac:dyDescent="0.2">
      <c r="B124" s="16">
        <f>IF(ISBLANK('3-Budget + REVISE'!B115),"",'3-Budget + REVISE'!B115)</f>
        <v>0</v>
      </c>
      <c r="C124" s="520">
        <f>IF('3-Budget + REVISE'!AK115=1,'3-Budget + REVISE'!K115,' 10-EXPENSE 7th Period'!C124)</f>
        <v>0</v>
      </c>
      <c r="D124" s="449"/>
      <c r="E124" s="450"/>
      <c r="F124" s="444"/>
      <c r="G124" s="445"/>
      <c r="H124" s="519"/>
      <c r="I124" s="520">
        <f>F124+' 10-EXPENSE 7th Period'!I124</f>
        <v>0</v>
      </c>
      <c r="J124" s="449"/>
      <c r="K124" s="450"/>
      <c r="L124" s="17" t="str">
        <f t="shared" si="16"/>
        <v/>
      </c>
      <c r="M124" s="113">
        <f t="shared" si="17"/>
        <v>0</v>
      </c>
      <c r="N124" s="15" t="str">
        <f t="shared" si="18"/>
        <v/>
      </c>
    </row>
    <row r="125" spans="2:14" s="11" customFormat="1" ht="12" customHeight="1" x14ac:dyDescent="0.2">
      <c r="B125" s="16">
        <f>IF(ISBLANK('3-Budget + REVISE'!B116),"",'3-Budget + REVISE'!B116)</f>
        <v>0</v>
      </c>
      <c r="C125" s="520">
        <f>IF('3-Budget + REVISE'!AK116=1,'3-Budget + REVISE'!K116,' 10-EXPENSE 7th Period'!C125)</f>
        <v>0</v>
      </c>
      <c r="D125" s="449"/>
      <c r="E125" s="450"/>
      <c r="F125" s="444"/>
      <c r="G125" s="445"/>
      <c r="H125" s="519"/>
      <c r="I125" s="520">
        <f>F125+' 10-EXPENSE 7th Period'!I125</f>
        <v>0</v>
      </c>
      <c r="J125" s="449"/>
      <c r="K125" s="450"/>
      <c r="L125" s="17" t="str">
        <f t="shared" si="16"/>
        <v/>
      </c>
      <c r="M125" s="113">
        <f t="shared" si="17"/>
        <v>0</v>
      </c>
      <c r="N125" s="15" t="str">
        <f t="shared" si="18"/>
        <v/>
      </c>
    </row>
    <row r="126" spans="2:14" s="11" customFormat="1" ht="12" customHeight="1" x14ac:dyDescent="0.2">
      <c r="B126" s="16">
        <f>IF(ISBLANK('3-Budget + REVISE'!B117),"",'3-Budget + REVISE'!B117)</f>
        <v>0</v>
      </c>
      <c r="C126" s="520">
        <f>IF('3-Budget + REVISE'!AK117=1,'3-Budget + REVISE'!K117,' 10-EXPENSE 7th Period'!C126)</f>
        <v>0</v>
      </c>
      <c r="D126" s="449"/>
      <c r="E126" s="450"/>
      <c r="F126" s="444"/>
      <c r="G126" s="445"/>
      <c r="H126" s="519"/>
      <c r="I126" s="520">
        <f>F126+' 10-EXPENSE 7th Period'!I126</f>
        <v>0</v>
      </c>
      <c r="J126" s="449"/>
      <c r="K126" s="450"/>
      <c r="L126" s="17" t="str">
        <f t="shared" si="16"/>
        <v/>
      </c>
      <c r="M126" s="113">
        <f t="shared" si="17"/>
        <v>0</v>
      </c>
      <c r="N126" s="15" t="str">
        <f t="shared" si="18"/>
        <v/>
      </c>
    </row>
    <row r="127" spans="2:14" s="11" customFormat="1" ht="12" customHeight="1" x14ac:dyDescent="0.2">
      <c r="B127" s="16">
        <f>IF(ISBLANK('3-Budget + REVISE'!B118),"",'3-Budget + REVISE'!B118)</f>
        <v>0</v>
      </c>
      <c r="C127" s="520">
        <f>IF('3-Budget + REVISE'!AK118=1,'3-Budget + REVISE'!K118,' 10-EXPENSE 7th Period'!C127)</f>
        <v>0</v>
      </c>
      <c r="D127" s="449"/>
      <c r="E127" s="450"/>
      <c r="F127" s="444"/>
      <c r="G127" s="445"/>
      <c r="H127" s="519"/>
      <c r="I127" s="520">
        <f>F127+' 10-EXPENSE 7th Period'!I127</f>
        <v>0</v>
      </c>
      <c r="J127" s="449"/>
      <c r="K127" s="450"/>
      <c r="L127" s="17" t="str">
        <f t="shared" si="16"/>
        <v/>
      </c>
      <c r="M127" s="113">
        <f t="shared" si="17"/>
        <v>0</v>
      </c>
      <c r="N127" s="15" t="str">
        <f t="shared" si="18"/>
        <v/>
      </c>
    </row>
    <row r="128" spans="2:14" s="11" customFormat="1" ht="12" customHeight="1" x14ac:dyDescent="0.2">
      <c r="B128" s="18">
        <f>IF(ISBLANK('3-Budget + REVISE'!B119),"",'3-Budget + REVISE'!B119)</f>
        <v>0</v>
      </c>
      <c r="C128" s="520">
        <f>IF('3-Budget + REVISE'!AK119=1,'3-Budget + REVISE'!K119,' 10-EXPENSE 7th Period'!C128)</f>
        <v>0</v>
      </c>
      <c r="D128" s="449"/>
      <c r="E128" s="450"/>
      <c r="F128" s="444"/>
      <c r="G128" s="445"/>
      <c r="H128" s="519"/>
      <c r="I128" s="520">
        <f>F128+' 10-EXPENSE 7th Period'!I128</f>
        <v>0</v>
      </c>
      <c r="J128" s="449"/>
      <c r="K128" s="450"/>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71">
        <f>SUM(C130)</f>
        <v>0</v>
      </c>
      <c r="D129" s="571"/>
      <c r="E129" s="571"/>
      <c r="F129" s="571">
        <f t="shared" ref="F129" si="23">SUM(F130)</f>
        <v>0</v>
      </c>
      <c r="G129" s="571"/>
      <c r="H129" s="571"/>
      <c r="I129" s="571">
        <f t="shared" ref="I129" si="24">SUM(I130)</f>
        <v>0</v>
      </c>
      <c r="J129" s="571"/>
      <c r="K129" s="571"/>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20">
        <f>IF('3-Budget + REVISE'!AK121=1,'3-Budget + REVISE'!K121,' 10-EXPENSE 7th Period'!C130)</f>
        <v>0</v>
      </c>
      <c r="D130" s="449"/>
      <c r="E130" s="450"/>
      <c r="F130" s="451"/>
      <c r="G130" s="452"/>
      <c r="H130" s="554"/>
      <c r="I130" s="520">
        <f>F130+' 10-EXPENSE 7th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 10-EXPENSE 7th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8th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gjTNjxEMDNSiZp6AvwmjRYsU/FFnQj7FW9rZePCUR7n7pQzfisOg2N7xsWomzYYyRcjC+Qyj8aVa28Framz+TA==" saltValue="JMOzjwaaUdlYKkE7yq+MkQ==" spinCount="100000" sheet="1" objects="1" scenarios="1"/>
  <mergeCells count="379">
    <mergeCell ref="I51:K51"/>
    <mergeCell ref="I52:K52"/>
    <mergeCell ref="I53:K53"/>
    <mergeCell ref="I42:K42"/>
    <mergeCell ref="I43:K43"/>
    <mergeCell ref="I44:K44"/>
    <mergeCell ref="I45:K45"/>
    <mergeCell ref="I46:K46"/>
    <mergeCell ref="I47:K47"/>
    <mergeCell ref="I48:K48"/>
    <mergeCell ref="I49:K49"/>
    <mergeCell ref="I50:K5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C36:E36"/>
    <mergeCell ref="F36:H36"/>
    <mergeCell ref="I36:K36"/>
    <mergeCell ref="C37:E37"/>
    <mergeCell ref="F37:H37"/>
    <mergeCell ref="I37:K37"/>
    <mergeCell ref="C34:E34"/>
    <mergeCell ref="F34:H34"/>
    <mergeCell ref="I34:K34"/>
    <mergeCell ref="C35:E35"/>
    <mergeCell ref="F35:H35"/>
    <mergeCell ref="I35:K35"/>
    <mergeCell ref="C40:E40"/>
    <mergeCell ref="F40:H40"/>
    <mergeCell ref="I40:K40"/>
    <mergeCell ref="C41:E41"/>
    <mergeCell ref="F41:H41"/>
    <mergeCell ref="I41:K41"/>
    <mergeCell ref="C38:E38"/>
    <mergeCell ref="F38:H38"/>
    <mergeCell ref="I38:K38"/>
    <mergeCell ref="C39:E39"/>
    <mergeCell ref="F39:H39"/>
    <mergeCell ref="I39:K39"/>
    <mergeCell ref="C56:E56"/>
    <mergeCell ref="F56:H56"/>
    <mergeCell ref="I56:K56"/>
    <mergeCell ref="C57:E57"/>
    <mergeCell ref="F57:H57"/>
    <mergeCell ref="I57:K57"/>
    <mergeCell ref="C54:E54"/>
    <mergeCell ref="F54:H54"/>
    <mergeCell ref="I54:K54"/>
    <mergeCell ref="C55:E55"/>
    <mergeCell ref="F55:H55"/>
    <mergeCell ref="I55:K55"/>
    <mergeCell ref="C60:E60"/>
    <mergeCell ref="F60:H60"/>
    <mergeCell ref="I60:K60"/>
    <mergeCell ref="C61:E61"/>
    <mergeCell ref="F61:H61"/>
    <mergeCell ref="I61:K61"/>
    <mergeCell ref="C58:E58"/>
    <mergeCell ref="F58:H58"/>
    <mergeCell ref="I58:K58"/>
    <mergeCell ref="C59:E59"/>
    <mergeCell ref="F59:H59"/>
    <mergeCell ref="I59:K59"/>
    <mergeCell ref="C64:E64"/>
    <mergeCell ref="F64:H64"/>
    <mergeCell ref="I64:K64"/>
    <mergeCell ref="C65:E65"/>
    <mergeCell ref="F65:H65"/>
    <mergeCell ref="I65:K65"/>
    <mergeCell ref="C62:E62"/>
    <mergeCell ref="F62:H62"/>
    <mergeCell ref="I62:K62"/>
    <mergeCell ref="C63:E63"/>
    <mergeCell ref="F63:H63"/>
    <mergeCell ref="I63:K63"/>
    <mergeCell ref="C68:E68"/>
    <mergeCell ref="F68:H68"/>
    <mergeCell ref="I68:K68"/>
    <mergeCell ref="C69:E69"/>
    <mergeCell ref="F69:H69"/>
    <mergeCell ref="I69:K69"/>
    <mergeCell ref="C66:E66"/>
    <mergeCell ref="F66:H66"/>
    <mergeCell ref="I66:K66"/>
    <mergeCell ref="C67:E67"/>
    <mergeCell ref="F67:H67"/>
    <mergeCell ref="I67:K67"/>
    <mergeCell ref="C72:E72"/>
    <mergeCell ref="F72:H72"/>
    <mergeCell ref="I72:K72"/>
    <mergeCell ref="C73:E73"/>
    <mergeCell ref="F73:H73"/>
    <mergeCell ref="I73:K73"/>
    <mergeCell ref="C70:E70"/>
    <mergeCell ref="F70:H70"/>
    <mergeCell ref="I70:K70"/>
    <mergeCell ref="C71:E71"/>
    <mergeCell ref="F71:H71"/>
    <mergeCell ref="I71:K71"/>
    <mergeCell ref="C76:E76"/>
    <mergeCell ref="F76:H76"/>
    <mergeCell ref="I76:K76"/>
    <mergeCell ref="C77:E77"/>
    <mergeCell ref="F77:H77"/>
    <mergeCell ref="I77:K77"/>
    <mergeCell ref="C74:E74"/>
    <mergeCell ref="F74:H74"/>
    <mergeCell ref="I74:K74"/>
    <mergeCell ref="C75:E75"/>
    <mergeCell ref="F75:H75"/>
    <mergeCell ref="I75:K75"/>
    <mergeCell ref="C80:E80"/>
    <mergeCell ref="F80:H80"/>
    <mergeCell ref="I80:K80"/>
    <mergeCell ref="C81:E81"/>
    <mergeCell ref="F81:H81"/>
    <mergeCell ref="I81:K81"/>
    <mergeCell ref="C78:E78"/>
    <mergeCell ref="F78:H78"/>
    <mergeCell ref="I78:K78"/>
    <mergeCell ref="C79:E79"/>
    <mergeCell ref="F79:H79"/>
    <mergeCell ref="I79:K79"/>
    <mergeCell ref="C84:E84"/>
    <mergeCell ref="F84:H84"/>
    <mergeCell ref="I84:K84"/>
    <mergeCell ref="C85:E85"/>
    <mergeCell ref="F85:H85"/>
    <mergeCell ref="I85:K85"/>
    <mergeCell ref="C82:E82"/>
    <mergeCell ref="F82:H82"/>
    <mergeCell ref="I82:K82"/>
    <mergeCell ref="C83:E83"/>
    <mergeCell ref="F83:H83"/>
    <mergeCell ref="I83:K83"/>
    <mergeCell ref="C88:E88"/>
    <mergeCell ref="F88:H88"/>
    <mergeCell ref="I88:K88"/>
    <mergeCell ref="C89:E89"/>
    <mergeCell ref="F89:H89"/>
    <mergeCell ref="I89:K89"/>
    <mergeCell ref="C86:E86"/>
    <mergeCell ref="F86:H86"/>
    <mergeCell ref="I86:K86"/>
    <mergeCell ref="C87:E87"/>
    <mergeCell ref="F87:H87"/>
    <mergeCell ref="I87:K87"/>
    <mergeCell ref="C92:E92"/>
    <mergeCell ref="F92:H92"/>
    <mergeCell ref="I92:K92"/>
    <mergeCell ref="C93:E93"/>
    <mergeCell ref="F93:H93"/>
    <mergeCell ref="I93:K93"/>
    <mergeCell ref="C90:E90"/>
    <mergeCell ref="F90:H90"/>
    <mergeCell ref="I90:K90"/>
    <mergeCell ref="C91:E91"/>
    <mergeCell ref="F91:H91"/>
    <mergeCell ref="I91:K91"/>
    <mergeCell ref="C96:E96"/>
    <mergeCell ref="F96:H96"/>
    <mergeCell ref="I96:K96"/>
    <mergeCell ref="C97:E97"/>
    <mergeCell ref="F97:H97"/>
    <mergeCell ref="I97:K97"/>
    <mergeCell ref="C94:E94"/>
    <mergeCell ref="F94:H94"/>
    <mergeCell ref="I94:K94"/>
    <mergeCell ref="C95:E95"/>
    <mergeCell ref="F95:H95"/>
    <mergeCell ref="I95:K95"/>
    <mergeCell ref="C100:E100"/>
    <mergeCell ref="F100:H100"/>
    <mergeCell ref="I100:K100"/>
    <mergeCell ref="C101:E101"/>
    <mergeCell ref="F101:H101"/>
    <mergeCell ref="I101:K101"/>
    <mergeCell ref="C98:E98"/>
    <mergeCell ref="F98:H98"/>
    <mergeCell ref="I98:K98"/>
    <mergeCell ref="C99:E99"/>
    <mergeCell ref="F99:H99"/>
    <mergeCell ref="I99:K99"/>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32:E132"/>
    <mergeCell ref="K132:M132"/>
    <mergeCell ref="B133:M136"/>
    <mergeCell ref="C130:E130"/>
    <mergeCell ref="F130:H130"/>
    <mergeCell ref="I130:K130"/>
    <mergeCell ref="C131:E131"/>
    <mergeCell ref="F131:H131"/>
    <mergeCell ref="I131:K131"/>
  </mergeCells>
  <printOptions horizontalCentered="1" verticalCentered="1"/>
  <pageMargins left="0" right="0" top="0.25" bottom="0.25" header="0.3" footer="0.3"/>
  <pageSetup scale="80"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499984740745262"/>
  </sheetPr>
  <dimension ref="B1:N61"/>
  <sheetViews>
    <sheetView showGridLines="0" zoomScale="120" zoomScaleNormal="120" workbookViewId="0">
      <selection activeCell="B19" sqref="B19"/>
    </sheetView>
  </sheetViews>
  <sheetFormatPr defaultColWidth="8.7109375" defaultRowHeight="12.75" x14ac:dyDescent="0.2"/>
  <cols>
    <col min="1" max="1" width="2.28515625" style="63" customWidth="1"/>
    <col min="2" max="2" width="43.140625" style="63" customWidth="1"/>
    <col min="3" max="3" width="9.28515625" style="63" customWidth="1"/>
    <col min="4" max="4" width="8.7109375" style="63"/>
    <col min="5" max="5" width="11.7109375" style="63" customWidth="1"/>
    <col min="6" max="6" width="10.85546875" style="63" customWidth="1"/>
    <col min="7" max="7" width="11.85546875" style="63" customWidth="1"/>
    <col min="8" max="8" width="8.7109375" style="63"/>
    <col min="9" max="9" width="11.85546875" style="63" customWidth="1"/>
    <col min="10" max="10" width="13.28515625" style="63" customWidth="1"/>
    <col min="11" max="11" width="12" style="63" customWidth="1"/>
    <col min="12" max="12" width="14.42578125" style="63" customWidth="1"/>
    <col min="13" max="13" width="11.7109375" style="63" bestFit="1" customWidth="1"/>
    <col min="14" max="16384" width="8.7109375" style="63"/>
  </cols>
  <sheetData>
    <row r="1" spans="2:14" ht="20.25" customHeight="1" x14ac:dyDescent="0.3">
      <c r="B1" s="580" t="s">
        <v>158</v>
      </c>
      <c r="C1" s="580"/>
      <c r="D1" s="580"/>
      <c r="E1" s="580"/>
      <c r="F1" s="580"/>
      <c r="G1" s="580"/>
      <c r="H1" s="580"/>
      <c r="I1" s="580"/>
      <c r="J1" s="580"/>
      <c r="K1" s="580"/>
      <c r="L1" s="580"/>
      <c r="M1" s="232"/>
    </row>
    <row r="2" spans="2:14" ht="20.25" customHeight="1" x14ac:dyDescent="0.3">
      <c r="B2" s="594" t="s">
        <v>157</v>
      </c>
      <c r="C2" s="595"/>
      <c r="D2" s="595"/>
      <c r="E2" s="595"/>
      <c r="F2" s="595"/>
      <c r="G2" s="595"/>
      <c r="H2" s="595"/>
      <c r="I2" s="595"/>
      <c r="J2" s="595"/>
      <c r="K2" s="595"/>
      <c r="L2" s="595"/>
      <c r="M2" s="232"/>
    </row>
    <row r="3" spans="2:14" ht="12.75" customHeight="1" x14ac:dyDescent="0.2">
      <c r="B3" s="583" t="s">
        <v>204</v>
      </c>
      <c r="C3" s="584"/>
      <c r="D3" s="584"/>
      <c r="E3" s="585"/>
      <c r="F3" s="592" t="s">
        <v>187</v>
      </c>
      <c r="G3" s="593"/>
      <c r="H3" s="593"/>
      <c r="I3" s="593"/>
      <c r="J3" s="593"/>
      <c r="K3" s="593"/>
      <c r="L3" s="593"/>
      <c r="M3" s="233"/>
    </row>
    <row r="4" spans="2:14" x14ac:dyDescent="0.2">
      <c r="B4" s="586"/>
      <c r="C4" s="587"/>
      <c r="D4" s="587"/>
      <c r="E4" s="588"/>
      <c r="F4" s="593"/>
      <c r="G4" s="593"/>
      <c r="H4" s="593"/>
      <c r="I4" s="593"/>
      <c r="J4" s="593"/>
      <c r="K4" s="593"/>
      <c r="L4" s="593"/>
      <c r="M4" s="233"/>
    </row>
    <row r="5" spans="2:14" x14ac:dyDescent="0.2">
      <c r="B5" s="586"/>
      <c r="C5" s="587"/>
      <c r="D5" s="587"/>
      <c r="E5" s="588"/>
      <c r="F5" s="593"/>
      <c r="G5" s="593"/>
      <c r="H5" s="593"/>
      <c r="I5" s="593"/>
      <c r="J5" s="593"/>
      <c r="K5" s="593"/>
      <c r="L5" s="593"/>
      <c r="M5" s="233"/>
    </row>
    <row r="6" spans="2:14" x14ac:dyDescent="0.2">
      <c r="B6" s="586"/>
      <c r="C6" s="587"/>
      <c r="D6" s="587"/>
      <c r="E6" s="588"/>
      <c r="F6" s="593"/>
      <c r="G6" s="593"/>
      <c r="H6" s="593"/>
      <c r="I6" s="593"/>
      <c r="J6" s="593"/>
      <c r="K6" s="593"/>
      <c r="L6" s="593"/>
      <c r="M6" s="233"/>
    </row>
    <row r="7" spans="2:14" x14ac:dyDescent="0.2">
      <c r="B7" s="586"/>
      <c r="C7" s="587"/>
      <c r="D7" s="587"/>
      <c r="E7" s="588"/>
      <c r="F7" s="593"/>
      <c r="G7" s="593"/>
      <c r="H7" s="593"/>
      <c r="I7" s="593"/>
      <c r="J7" s="593"/>
      <c r="K7" s="593"/>
      <c r="L7" s="593"/>
      <c r="M7" s="233"/>
    </row>
    <row r="8" spans="2:14" x14ac:dyDescent="0.2">
      <c r="B8" s="586"/>
      <c r="C8" s="587"/>
      <c r="D8" s="587"/>
      <c r="E8" s="588"/>
      <c r="F8" s="593"/>
      <c r="G8" s="593"/>
      <c r="H8" s="593"/>
      <c r="I8" s="593"/>
      <c r="J8" s="593"/>
      <c r="K8" s="593"/>
      <c r="L8" s="593"/>
      <c r="M8" s="233"/>
    </row>
    <row r="9" spans="2:14" x14ac:dyDescent="0.2">
      <c r="B9" s="586"/>
      <c r="C9" s="587"/>
      <c r="D9" s="587"/>
      <c r="E9" s="588"/>
      <c r="F9" s="593"/>
      <c r="G9" s="593"/>
      <c r="H9" s="593"/>
      <c r="I9" s="593"/>
      <c r="J9" s="593"/>
      <c r="K9" s="593"/>
      <c r="L9" s="593"/>
      <c r="M9" s="233"/>
    </row>
    <row r="10" spans="2:14" x14ac:dyDescent="0.2">
      <c r="B10" s="586"/>
      <c r="C10" s="587"/>
      <c r="D10" s="587"/>
      <c r="E10" s="588"/>
      <c r="F10" s="593"/>
      <c r="G10" s="593"/>
      <c r="H10" s="593"/>
      <c r="I10" s="593"/>
      <c r="J10" s="593"/>
      <c r="K10" s="593"/>
      <c r="L10" s="593"/>
      <c r="M10" s="233"/>
    </row>
    <row r="11" spans="2:14" x14ac:dyDescent="0.2">
      <c r="B11" s="586"/>
      <c r="C11" s="587"/>
      <c r="D11" s="587"/>
      <c r="E11" s="588"/>
      <c r="F11" s="593"/>
      <c r="G11" s="593"/>
      <c r="H11" s="593"/>
      <c r="I11" s="593"/>
      <c r="J11" s="593"/>
      <c r="K11" s="593"/>
      <c r="L11" s="593"/>
      <c r="M11" s="233"/>
    </row>
    <row r="12" spans="2:14" x14ac:dyDescent="0.2">
      <c r="B12" s="586"/>
      <c r="C12" s="587"/>
      <c r="D12" s="587"/>
      <c r="E12" s="588"/>
      <c r="F12" s="593"/>
      <c r="G12" s="593"/>
      <c r="H12" s="593"/>
      <c r="I12" s="593"/>
      <c r="J12" s="593"/>
      <c r="K12" s="593"/>
      <c r="L12" s="593"/>
    </row>
    <row r="13" spans="2:14" x14ac:dyDescent="0.2">
      <c r="B13" s="589"/>
      <c r="C13" s="590"/>
      <c r="D13" s="590"/>
      <c r="E13" s="591"/>
      <c r="F13" s="593"/>
      <c r="G13" s="593"/>
      <c r="H13" s="593"/>
      <c r="I13" s="593"/>
      <c r="J13" s="593"/>
      <c r="K13" s="593"/>
      <c r="L13" s="593"/>
    </row>
    <row r="14" spans="2:14" x14ac:dyDescent="0.2">
      <c r="B14" s="234"/>
      <c r="C14" s="234"/>
      <c r="D14" s="234"/>
      <c r="E14" s="234"/>
      <c r="F14" s="234"/>
      <c r="G14" s="234"/>
      <c r="H14" s="234"/>
      <c r="I14" s="234"/>
      <c r="J14" s="234"/>
      <c r="K14" s="234"/>
      <c r="L14" s="234"/>
    </row>
    <row r="15" spans="2:14" ht="16.5" x14ac:dyDescent="0.2">
      <c r="B15" s="235"/>
      <c r="C15" s="581" t="s">
        <v>154</v>
      </c>
      <c r="D15" s="581"/>
      <c r="E15" s="581"/>
      <c r="F15" s="581"/>
      <c r="G15" s="582"/>
      <c r="H15" s="596" t="s">
        <v>160</v>
      </c>
      <c r="I15" s="597"/>
      <c r="J15" s="597"/>
      <c r="K15" s="597"/>
      <c r="L15" s="597"/>
      <c r="M15" s="597"/>
    </row>
    <row r="16" spans="2:14" ht="51.75" thickBot="1" x14ac:dyDescent="0.25">
      <c r="B16" s="236" t="s">
        <v>159</v>
      </c>
      <c r="C16" s="237" t="s">
        <v>151</v>
      </c>
      <c r="D16" s="237" t="s">
        <v>152</v>
      </c>
      <c r="E16" s="237" t="s">
        <v>156</v>
      </c>
      <c r="F16" s="237" t="s">
        <v>155</v>
      </c>
      <c r="G16" s="238" t="s">
        <v>153</v>
      </c>
      <c r="H16" s="239" t="s">
        <v>162</v>
      </c>
      <c r="I16" s="240" t="s">
        <v>166</v>
      </c>
      <c r="J16" s="240" t="s">
        <v>163</v>
      </c>
      <c r="K16" s="240" t="s">
        <v>167</v>
      </c>
      <c r="L16" s="237" t="s">
        <v>168</v>
      </c>
      <c r="M16" s="238" t="s">
        <v>169</v>
      </c>
      <c r="N16" s="179"/>
    </row>
    <row r="17" spans="2:13" ht="13.5" thickTop="1" x14ac:dyDescent="0.2">
      <c r="B17" s="245"/>
      <c r="C17" s="201">
        <v>1.0000000000000001E-5</v>
      </c>
      <c r="D17" s="223">
        <f>C17/2080</f>
        <v>4.8076923076923085E-9</v>
      </c>
      <c r="E17" s="206"/>
      <c r="F17" s="206"/>
      <c r="G17" s="220">
        <f t="shared" ref="G17:G38" si="0">SUM(E17:F17)</f>
        <v>0</v>
      </c>
      <c r="H17" s="209"/>
      <c r="I17" s="217">
        <f>SUM(H17/C17)</f>
        <v>0</v>
      </c>
      <c r="J17" s="228"/>
      <c r="K17" s="212">
        <f>E17*I17*J17/12</f>
        <v>0</v>
      </c>
      <c r="L17" s="212">
        <f>F17*I17*J17/12</f>
        <v>0</v>
      </c>
      <c r="M17" s="213">
        <f t="shared" ref="M17:M38" si="1">SUM(K17+L17)</f>
        <v>0</v>
      </c>
    </row>
    <row r="18" spans="2:13" x14ac:dyDescent="0.2">
      <c r="B18" s="246"/>
      <c r="C18" s="201">
        <v>1.0000000000000001E-5</v>
      </c>
      <c r="D18" s="224">
        <f>C18/2080</f>
        <v>4.8076923076923085E-9</v>
      </c>
      <c r="E18" s="207"/>
      <c r="F18" s="207"/>
      <c r="G18" s="221">
        <f t="shared" si="0"/>
        <v>0</v>
      </c>
      <c r="H18" s="210"/>
      <c r="I18" s="218">
        <f t="shared" ref="I18:I38" si="2">SUM(H18/C18)</f>
        <v>0</v>
      </c>
      <c r="J18" s="229"/>
      <c r="K18" s="214">
        <f>E18*I18*J18/12</f>
        <v>0</v>
      </c>
      <c r="L18" s="214">
        <f>F18*I18*J18/12</f>
        <v>0</v>
      </c>
      <c r="M18" s="215">
        <f t="shared" si="1"/>
        <v>0</v>
      </c>
    </row>
    <row r="19" spans="2:13" x14ac:dyDescent="0.2">
      <c r="B19" s="246"/>
      <c r="C19" s="201">
        <v>1.0000000000000001E-5</v>
      </c>
      <c r="D19" s="224">
        <f t="shared" ref="D19:D38" si="3">C19/2080</f>
        <v>4.8076923076923085E-9</v>
      </c>
      <c r="E19" s="207"/>
      <c r="F19" s="207"/>
      <c r="G19" s="221">
        <f t="shared" si="0"/>
        <v>0</v>
      </c>
      <c r="H19" s="210"/>
      <c r="I19" s="218">
        <f t="shared" si="2"/>
        <v>0</v>
      </c>
      <c r="J19" s="230"/>
      <c r="K19" s="214">
        <f t="shared" ref="K19:K38" si="4">E19*I19*J19/12</f>
        <v>0</v>
      </c>
      <c r="L19" s="214">
        <f t="shared" ref="L19:L38" si="5">F19*I19*J19/12</f>
        <v>0</v>
      </c>
      <c r="M19" s="215">
        <f t="shared" si="1"/>
        <v>0</v>
      </c>
    </row>
    <row r="20" spans="2:13" x14ac:dyDescent="0.2">
      <c r="B20" s="246"/>
      <c r="C20" s="201">
        <v>1.0000000000000001E-5</v>
      </c>
      <c r="D20" s="224">
        <f t="shared" si="3"/>
        <v>4.8076923076923085E-9</v>
      </c>
      <c r="E20" s="207"/>
      <c r="F20" s="207"/>
      <c r="G20" s="221">
        <f t="shared" si="0"/>
        <v>0</v>
      </c>
      <c r="H20" s="210"/>
      <c r="I20" s="218">
        <f t="shared" si="2"/>
        <v>0</v>
      </c>
      <c r="J20" s="230"/>
      <c r="K20" s="214">
        <f t="shared" si="4"/>
        <v>0</v>
      </c>
      <c r="L20" s="214">
        <f t="shared" si="5"/>
        <v>0</v>
      </c>
      <c r="M20" s="215">
        <f t="shared" si="1"/>
        <v>0</v>
      </c>
    </row>
    <row r="21" spans="2:13" x14ac:dyDescent="0.2">
      <c r="B21" s="246"/>
      <c r="C21" s="201">
        <v>1.0000000000000001E-5</v>
      </c>
      <c r="D21" s="224">
        <f t="shared" si="3"/>
        <v>4.8076923076923085E-9</v>
      </c>
      <c r="E21" s="207"/>
      <c r="F21" s="207"/>
      <c r="G21" s="221">
        <f t="shared" si="0"/>
        <v>0</v>
      </c>
      <c r="H21" s="210"/>
      <c r="I21" s="218">
        <f t="shared" si="2"/>
        <v>0</v>
      </c>
      <c r="J21" s="230"/>
      <c r="K21" s="214">
        <f t="shared" si="4"/>
        <v>0</v>
      </c>
      <c r="L21" s="214">
        <f t="shared" si="5"/>
        <v>0</v>
      </c>
      <c r="M21" s="215">
        <f t="shared" si="1"/>
        <v>0</v>
      </c>
    </row>
    <row r="22" spans="2:13" x14ac:dyDescent="0.2">
      <c r="B22" s="202"/>
      <c r="C22" s="201">
        <v>1.0000000000000001E-5</v>
      </c>
      <c r="D22" s="224">
        <f t="shared" ref="D22:D33" si="6">C22/2080</f>
        <v>4.8076923076923085E-9</v>
      </c>
      <c r="E22" s="207"/>
      <c r="F22" s="207"/>
      <c r="G22" s="221">
        <f t="shared" ref="G22:G33" si="7">SUM(E22:F22)</f>
        <v>0</v>
      </c>
      <c r="H22" s="210"/>
      <c r="I22" s="218">
        <f t="shared" ref="I22:I33" si="8">SUM(H22/C22)</f>
        <v>0</v>
      </c>
      <c r="J22" s="230"/>
      <c r="K22" s="214">
        <f t="shared" ref="K22:K33" si="9">E22*I22*J22/12</f>
        <v>0</v>
      </c>
      <c r="L22" s="214">
        <f t="shared" ref="L22:L33" si="10">F22*I22*J22/12</f>
        <v>0</v>
      </c>
      <c r="M22" s="215">
        <f t="shared" ref="M22:M33" si="11">SUM(K22+L22)</f>
        <v>0</v>
      </c>
    </row>
    <row r="23" spans="2:13" x14ac:dyDescent="0.2">
      <c r="B23" s="202"/>
      <c r="C23" s="201">
        <v>1.0000000000000001E-5</v>
      </c>
      <c r="D23" s="224">
        <f t="shared" si="6"/>
        <v>4.8076923076923085E-9</v>
      </c>
      <c r="E23" s="207"/>
      <c r="F23" s="207"/>
      <c r="G23" s="221">
        <f t="shared" si="7"/>
        <v>0</v>
      </c>
      <c r="H23" s="210"/>
      <c r="I23" s="218">
        <f t="shared" si="8"/>
        <v>0</v>
      </c>
      <c r="J23" s="230"/>
      <c r="K23" s="214">
        <f t="shared" si="9"/>
        <v>0</v>
      </c>
      <c r="L23" s="214">
        <f t="shared" si="10"/>
        <v>0</v>
      </c>
      <c r="M23" s="215">
        <f t="shared" si="11"/>
        <v>0</v>
      </c>
    </row>
    <row r="24" spans="2:13" x14ac:dyDescent="0.2">
      <c r="B24" s="202"/>
      <c r="C24" s="201">
        <v>1.0000000000000001E-5</v>
      </c>
      <c r="D24" s="224">
        <f t="shared" si="6"/>
        <v>4.8076923076923085E-9</v>
      </c>
      <c r="E24" s="207"/>
      <c r="F24" s="207"/>
      <c r="G24" s="221">
        <f t="shared" si="7"/>
        <v>0</v>
      </c>
      <c r="H24" s="210"/>
      <c r="I24" s="218">
        <f t="shared" si="8"/>
        <v>0</v>
      </c>
      <c r="J24" s="230"/>
      <c r="K24" s="214">
        <f t="shared" si="9"/>
        <v>0</v>
      </c>
      <c r="L24" s="214">
        <f t="shared" si="10"/>
        <v>0</v>
      </c>
      <c r="M24" s="215">
        <f t="shared" si="11"/>
        <v>0</v>
      </c>
    </row>
    <row r="25" spans="2:13" x14ac:dyDescent="0.2">
      <c r="B25" s="202"/>
      <c r="C25" s="201">
        <v>1.0000000000000001E-5</v>
      </c>
      <c r="D25" s="224">
        <f t="shared" si="6"/>
        <v>4.8076923076923085E-9</v>
      </c>
      <c r="E25" s="207"/>
      <c r="F25" s="207"/>
      <c r="G25" s="221">
        <f t="shared" si="7"/>
        <v>0</v>
      </c>
      <c r="H25" s="210"/>
      <c r="I25" s="218">
        <f t="shared" si="8"/>
        <v>0</v>
      </c>
      <c r="J25" s="230"/>
      <c r="K25" s="214">
        <f t="shared" si="9"/>
        <v>0</v>
      </c>
      <c r="L25" s="214">
        <f t="shared" si="10"/>
        <v>0</v>
      </c>
      <c r="M25" s="215">
        <f t="shared" si="11"/>
        <v>0</v>
      </c>
    </row>
    <row r="26" spans="2:13" x14ac:dyDescent="0.2">
      <c r="B26" s="202"/>
      <c r="C26" s="201">
        <v>1.0000000000000001E-5</v>
      </c>
      <c r="D26" s="224">
        <f t="shared" si="6"/>
        <v>4.8076923076923085E-9</v>
      </c>
      <c r="E26" s="207"/>
      <c r="F26" s="207"/>
      <c r="G26" s="221">
        <f t="shared" si="7"/>
        <v>0</v>
      </c>
      <c r="H26" s="210"/>
      <c r="I26" s="218">
        <f t="shared" si="8"/>
        <v>0</v>
      </c>
      <c r="J26" s="230"/>
      <c r="K26" s="214">
        <f t="shared" si="9"/>
        <v>0</v>
      </c>
      <c r="L26" s="214">
        <f t="shared" si="10"/>
        <v>0</v>
      </c>
      <c r="M26" s="215">
        <f t="shared" si="11"/>
        <v>0</v>
      </c>
    </row>
    <row r="27" spans="2:13" x14ac:dyDescent="0.2">
      <c r="B27" s="202"/>
      <c r="C27" s="201">
        <v>1.0000000000000001E-5</v>
      </c>
      <c r="D27" s="224">
        <f t="shared" si="6"/>
        <v>4.8076923076923085E-9</v>
      </c>
      <c r="E27" s="207"/>
      <c r="F27" s="207"/>
      <c r="G27" s="221">
        <f t="shared" si="7"/>
        <v>0</v>
      </c>
      <c r="H27" s="210"/>
      <c r="I27" s="218">
        <f t="shared" si="8"/>
        <v>0</v>
      </c>
      <c r="J27" s="230"/>
      <c r="K27" s="214">
        <f t="shared" si="9"/>
        <v>0</v>
      </c>
      <c r="L27" s="214">
        <f t="shared" si="10"/>
        <v>0</v>
      </c>
      <c r="M27" s="215">
        <f t="shared" si="11"/>
        <v>0</v>
      </c>
    </row>
    <row r="28" spans="2:13" x14ac:dyDescent="0.2">
      <c r="B28" s="202"/>
      <c r="C28" s="201">
        <v>1.0000000000000001E-5</v>
      </c>
      <c r="D28" s="224">
        <f t="shared" si="6"/>
        <v>4.8076923076923085E-9</v>
      </c>
      <c r="E28" s="207"/>
      <c r="F28" s="207"/>
      <c r="G28" s="221">
        <f t="shared" si="7"/>
        <v>0</v>
      </c>
      <c r="H28" s="210"/>
      <c r="I28" s="218">
        <f t="shared" si="8"/>
        <v>0</v>
      </c>
      <c r="J28" s="230"/>
      <c r="K28" s="214">
        <f t="shared" si="9"/>
        <v>0</v>
      </c>
      <c r="L28" s="214">
        <f t="shared" si="10"/>
        <v>0</v>
      </c>
      <c r="M28" s="215">
        <f t="shared" si="11"/>
        <v>0</v>
      </c>
    </row>
    <row r="29" spans="2:13" x14ac:dyDescent="0.2">
      <c r="B29" s="202"/>
      <c r="C29" s="201">
        <v>1.0000000000000001E-5</v>
      </c>
      <c r="D29" s="224">
        <f t="shared" si="6"/>
        <v>4.8076923076923085E-9</v>
      </c>
      <c r="E29" s="207"/>
      <c r="F29" s="207"/>
      <c r="G29" s="221">
        <f t="shared" si="7"/>
        <v>0</v>
      </c>
      <c r="H29" s="210"/>
      <c r="I29" s="218">
        <f t="shared" si="8"/>
        <v>0</v>
      </c>
      <c r="J29" s="230"/>
      <c r="K29" s="214">
        <f t="shared" si="9"/>
        <v>0</v>
      </c>
      <c r="L29" s="214">
        <f t="shared" si="10"/>
        <v>0</v>
      </c>
      <c r="M29" s="215">
        <f t="shared" si="11"/>
        <v>0</v>
      </c>
    </row>
    <row r="30" spans="2:13" x14ac:dyDescent="0.2">
      <c r="B30" s="202"/>
      <c r="C30" s="201">
        <v>1.0000000000000001E-5</v>
      </c>
      <c r="D30" s="224">
        <f t="shared" si="6"/>
        <v>4.8076923076923085E-9</v>
      </c>
      <c r="E30" s="207"/>
      <c r="F30" s="207"/>
      <c r="G30" s="221">
        <f t="shared" si="7"/>
        <v>0</v>
      </c>
      <c r="H30" s="210"/>
      <c r="I30" s="218">
        <f t="shared" si="8"/>
        <v>0</v>
      </c>
      <c r="J30" s="230"/>
      <c r="K30" s="214">
        <f t="shared" si="9"/>
        <v>0</v>
      </c>
      <c r="L30" s="214">
        <f t="shared" si="10"/>
        <v>0</v>
      </c>
      <c r="M30" s="215">
        <f t="shared" si="11"/>
        <v>0</v>
      </c>
    </row>
    <row r="31" spans="2:13" x14ac:dyDescent="0.2">
      <c r="B31" s="202"/>
      <c r="C31" s="201">
        <v>1.0000000000000001E-5</v>
      </c>
      <c r="D31" s="224">
        <f t="shared" si="6"/>
        <v>4.8076923076923085E-9</v>
      </c>
      <c r="E31" s="207"/>
      <c r="F31" s="207"/>
      <c r="G31" s="221">
        <f t="shared" si="7"/>
        <v>0</v>
      </c>
      <c r="H31" s="210"/>
      <c r="I31" s="218">
        <f t="shared" si="8"/>
        <v>0</v>
      </c>
      <c r="J31" s="230"/>
      <c r="K31" s="214">
        <f t="shared" si="9"/>
        <v>0</v>
      </c>
      <c r="L31" s="214">
        <f t="shared" si="10"/>
        <v>0</v>
      </c>
      <c r="M31" s="215">
        <f t="shared" si="11"/>
        <v>0</v>
      </c>
    </row>
    <row r="32" spans="2:13" x14ac:dyDescent="0.2">
      <c r="B32" s="202"/>
      <c r="C32" s="201">
        <v>1.0000000000000001E-5</v>
      </c>
      <c r="D32" s="224">
        <f t="shared" si="6"/>
        <v>4.8076923076923085E-9</v>
      </c>
      <c r="E32" s="207"/>
      <c r="F32" s="207"/>
      <c r="G32" s="221">
        <f t="shared" si="7"/>
        <v>0</v>
      </c>
      <c r="H32" s="210"/>
      <c r="I32" s="218">
        <f t="shared" si="8"/>
        <v>0</v>
      </c>
      <c r="J32" s="230"/>
      <c r="K32" s="214">
        <f t="shared" si="9"/>
        <v>0</v>
      </c>
      <c r="L32" s="214">
        <f t="shared" si="10"/>
        <v>0</v>
      </c>
      <c r="M32" s="215">
        <f t="shared" si="11"/>
        <v>0</v>
      </c>
    </row>
    <row r="33" spans="2:13" x14ac:dyDescent="0.2">
      <c r="B33" s="202"/>
      <c r="C33" s="201">
        <v>1.0000000000000001E-5</v>
      </c>
      <c r="D33" s="224">
        <f t="shared" si="6"/>
        <v>4.8076923076923085E-9</v>
      </c>
      <c r="E33" s="207"/>
      <c r="F33" s="207"/>
      <c r="G33" s="221">
        <f t="shared" si="7"/>
        <v>0</v>
      </c>
      <c r="H33" s="210"/>
      <c r="I33" s="218">
        <f t="shared" si="8"/>
        <v>0</v>
      </c>
      <c r="J33" s="230"/>
      <c r="K33" s="214">
        <f t="shared" si="9"/>
        <v>0</v>
      </c>
      <c r="L33" s="214">
        <f t="shared" si="10"/>
        <v>0</v>
      </c>
      <c r="M33" s="215">
        <f t="shared" si="11"/>
        <v>0</v>
      </c>
    </row>
    <row r="34" spans="2:13" ht="12.75" customHeight="1" x14ac:dyDescent="0.2">
      <c r="B34" s="203"/>
      <c r="C34" s="201">
        <v>1.0000000000000001E-5</v>
      </c>
      <c r="D34" s="224">
        <f t="shared" si="3"/>
        <v>4.8076923076923085E-9</v>
      </c>
      <c r="E34" s="207"/>
      <c r="F34" s="207"/>
      <c r="G34" s="221">
        <f t="shared" si="0"/>
        <v>0</v>
      </c>
      <c r="H34" s="210"/>
      <c r="I34" s="218">
        <f t="shared" si="2"/>
        <v>0</v>
      </c>
      <c r="J34" s="230"/>
      <c r="K34" s="214">
        <f t="shared" si="4"/>
        <v>0</v>
      </c>
      <c r="L34" s="214">
        <f t="shared" si="5"/>
        <v>0</v>
      </c>
      <c r="M34" s="215">
        <f t="shared" si="1"/>
        <v>0</v>
      </c>
    </row>
    <row r="35" spans="2:13" x14ac:dyDescent="0.2">
      <c r="B35" s="203"/>
      <c r="C35" s="201">
        <v>1.0000000000000001E-5</v>
      </c>
      <c r="D35" s="224">
        <f t="shared" si="3"/>
        <v>4.8076923076923085E-9</v>
      </c>
      <c r="E35" s="207"/>
      <c r="F35" s="207"/>
      <c r="G35" s="221">
        <f t="shared" si="0"/>
        <v>0</v>
      </c>
      <c r="H35" s="210"/>
      <c r="I35" s="218">
        <f t="shared" si="2"/>
        <v>0</v>
      </c>
      <c r="J35" s="230"/>
      <c r="K35" s="214">
        <f t="shared" si="4"/>
        <v>0</v>
      </c>
      <c r="L35" s="214">
        <f t="shared" si="5"/>
        <v>0</v>
      </c>
      <c r="M35" s="215">
        <f t="shared" si="1"/>
        <v>0</v>
      </c>
    </row>
    <row r="36" spans="2:13" ht="12.75" customHeight="1" x14ac:dyDescent="0.2">
      <c r="B36" s="203"/>
      <c r="C36" s="201">
        <v>1.0000000000000001E-5</v>
      </c>
      <c r="D36" s="224">
        <f t="shared" si="3"/>
        <v>4.8076923076923085E-9</v>
      </c>
      <c r="E36" s="207"/>
      <c r="F36" s="207"/>
      <c r="G36" s="221">
        <f t="shared" si="0"/>
        <v>0</v>
      </c>
      <c r="H36" s="210"/>
      <c r="I36" s="218">
        <f t="shared" si="2"/>
        <v>0</v>
      </c>
      <c r="J36" s="230"/>
      <c r="K36" s="214">
        <f t="shared" si="4"/>
        <v>0</v>
      </c>
      <c r="L36" s="214">
        <f t="shared" si="5"/>
        <v>0</v>
      </c>
      <c r="M36" s="215">
        <f t="shared" si="1"/>
        <v>0</v>
      </c>
    </row>
    <row r="37" spans="2:13" x14ac:dyDescent="0.2">
      <c r="B37" s="203"/>
      <c r="C37" s="201">
        <v>1.0000000000000001E-5</v>
      </c>
      <c r="D37" s="224">
        <f t="shared" si="3"/>
        <v>4.8076923076923085E-9</v>
      </c>
      <c r="E37" s="207"/>
      <c r="F37" s="207"/>
      <c r="G37" s="221">
        <f t="shared" si="0"/>
        <v>0</v>
      </c>
      <c r="H37" s="210"/>
      <c r="I37" s="218">
        <f t="shared" si="2"/>
        <v>0</v>
      </c>
      <c r="J37" s="230"/>
      <c r="K37" s="214">
        <f t="shared" si="4"/>
        <v>0</v>
      </c>
      <c r="L37" s="214">
        <f t="shared" si="5"/>
        <v>0</v>
      </c>
      <c r="M37" s="215">
        <f t="shared" si="1"/>
        <v>0</v>
      </c>
    </row>
    <row r="38" spans="2:13" x14ac:dyDescent="0.2">
      <c r="B38" s="204"/>
      <c r="C38" s="205">
        <v>1.0000000000000001E-5</v>
      </c>
      <c r="D38" s="225">
        <f t="shared" si="3"/>
        <v>4.8076923076923085E-9</v>
      </c>
      <c r="E38" s="208"/>
      <c r="F38" s="208"/>
      <c r="G38" s="222">
        <f t="shared" si="0"/>
        <v>0</v>
      </c>
      <c r="H38" s="211"/>
      <c r="I38" s="219">
        <f t="shared" si="2"/>
        <v>0</v>
      </c>
      <c r="J38" s="231"/>
      <c r="K38" s="214">
        <f t="shared" si="4"/>
        <v>0</v>
      </c>
      <c r="L38" s="214">
        <f t="shared" si="5"/>
        <v>0</v>
      </c>
      <c r="M38" s="216">
        <f t="shared" si="1"/>
        <v>0</v>
      </c>
    </row>
    <row r="39" spans="2:13" x14ac:dyDescent="0.2">
      <c r="B39" s="241"/>
      <c r="C39" s="241"/>
      <c r="D39" s="241"/>
      <c r="E39" s="241"/>
      <c r="F39" s="241"/>
      <c r="G39" s="241"/>
      <c r="H39" s="241"/>
      <c r="I39" s="241"/>
      <c r="J39" s="241"/>
      <c r="K39" s="241"/>
      <c r="L39" s="241"/>
    </row>
    <row r="40" spans="2:13" ht="17.25" customHeight="1" x14ac:dyDescent="0.2">
      <c r="B40" s="579" t="s">
        <v>188</v>
      </c>
      <c r="C40" s="579"/>
      <c r="D40" s="579"/>
      <c r="E40" s="579"/>
      <c r="F40" s="579"/>
      <c r="G40" s="579"/>
      <c r="H40" s="579"/>
      <c r="I40" s="579"/>
      <c r="J40" s="579"/>
      <c r="K40" s="579"/>
      <c r="L40" s="579"/>
    </row>
    <row r="41" spans="2:13" x14ac:dyDescent="0.2">
      <c r="B41" s="579"/>
      <c r="C41" s="579"/>
      <c r="D41" s="579"/>
      <c r="E41" s="579"/>
      <c r="F41" s="579"/>
      <c r="G41" s="579"/>
      <c r="H41" s="579"/>
      <c r="I41" s="579"/>
      <c r="J41" s="579"/>
      <c r="K41" s="579"/>
      <c r="L41" s="579"/>
    </row>
    <row r="42" spans="2:13" x14ac:dyDescent="0.2">
      <c r="B42" s="579"/>
      <c r="C42" s="579"/>
      <c r="D42" s="579"/>
      <c r="E42" s="579"/>
      <c r="F42" s="579"/>
      <c r="G42" s="579"/>
      <c r="H42" s="579"/>
      <c r="I42" s="579"/>
      <c r="J42" s="579"/>
      <c r="K42" s="579"/>
      <c r="L42" s="579"/>
    </row>
    <row r="43" spans="2:13" x14ac:dyDescent="0.2">
      <c r="B43" s="579"/>
      <c r="C43" s="579"/>
      <c r="D43" s="579"/>
      <c r="E43" s="579"/>
      <c r="F43" s="579"/>
      <c r="G43" s="579"/>
      <c r="H43" s="579"/>
      <c r="I43" s="579"/>
      <c r="J43" s="579"/>
      <c r="K43" s="579"/>
      <c r="L43" s="579"/>
    </row>
    <row r="44" spans="2:13" ht="36" customHeight="1" x14ac:dyDescent="0.2">
      <c r="B44" s="579" t="s">
        <v>205</v>
      </c>
      <c r="C44" s="579"/>
      <c r="D44" s="579"/>
      <c r="E44" s="579"/>
      <c r="F44" s="579"/>
      <c r="G44" s="579"/>
      <c r="H44" s="579"/>
      <c r="I44" s="579"/>
      <c r="J44" s="579"/>
      <c r="K44" s="579"/>
      <c r="L44" s="579"/>
    </row>
    <row r="45" spans="2:13" x14ac:dyDescent="0.2">
      <c r="B45" s="241"/>
      <c r="C45" s="241"/>
      <c r="D45" s="241"/>
      <c r="E45" s="241"/>
      <c r="F45" s="241"/>
      <c r="G45" s="241"/>
      <c r="H45" s="241"/>
      <c r="I45" s="241"/>
      <c r="J45" s="241"/>
      <c r="K45" s="241"/>
      <c r="L45" s="241"/>
    </row>
    <row r="46" spans="2:13" x14ac:dyDescent="0.2">
      <c r="B46" s="241"/>
      <c r="C46" s="241"/>
      <c r="D46" s="241"/>
      <c r="E46" s="241"/>
      <c r="F46" s="241"/>
      <c r="G46" s="241"/>
      <c r="H46" s="241"/>
      <c r="I46" s="241"/>
      <c r="J46" s="241"/>
      <c r="K46" s="241"/>
      <c r="L46" s="241"/>
    </row>
    <row r="47" spans="2:13" x14ac:dyDescent="0.2">
      <c r="B47" s="241"/>
      <c r="C47" s="241"/>
      <c r="D47" s="241"/>
      <c r="E47" s="241"/>
      <c r="F47" s="241"/>
      <c r="G47" s="241"/>
      <c r="H47" s="241"/>
      <c r="I47" s="241"/>
      <c r="J47" s="241"/>
      <c r="K47" s="241"/>
      <c r="L47" s="241"/>
    </row>
    <row r="48" spans="2:13" x14ac:dyDescent="0.2">
      <c r="B48" s="241"/>
      <c r="C48" s="241"/>
      <c r="D48" s="241"/>
      <c r="E48" s="241"/>
      <c r="F48" s="241"/>
      <c r="G48" s="241"/>
      <c r="H48" s="241"/>
      <c r="I48" s="241"/>
      <c r="J48" s="241"/>
      <c r="K48" s="241"/>
      <c r="L48" s="241"/>
    </row>
    <row r="49" spans="2:12" x14ac:dyDescent="0.2">
      <c r="B49" s="241"/>
      <c r="C49" s="241"/>
      <c r="D49" s="241"/>
      <c r="E49" s="241"/>
      <c r="F49" s="241"/>
      <c r="G49" s="241"/>
      <c r="H49" s="241"/>
      <c r="I49" s="241"/>
      <c r="J49" s="241"/>
      <c r="K49" s="241"/>
      <c r="L49" s="241"/>
    </row>
    <row r="50" spans="2:12" x14ac:dyDescent="0.2">
      <c r="B50" s="241"/>
      <c r="C50" s="241"/>
      <c r="D50" s="241"/>
      <c r="E50" s="241"/>
      <c r="F50" s="241"/>
      <c r="G50" s="241"/>
      <c r="H50" s="241"/>
      <c r="I50" s="241"/>
      <c r="J50" s="241"/>
      <c r="K50" s="241"/>
      <c r="L50" s="241"/>
    </row>
    <row r="51" spans="2:12" x14ac:dyDescent="0.2">
      <c r="B51" s="241"/>
      <c r="C51" s="241"/>
      <c r="D51" s="241"/>
      <c r="E51" s="241"/>
      <c r="F51" s="241"/>
      <c r="G51" s="241"/>
      <c r="H51" s="241"/>
      <c r="I51" s="241"/>
      <c r="J51" s="241"/>
      <c r="K51" s="241"/>
      <c r="L51" s="241"/>
    </row>
    <row r="52" spans="2:12" x14ac:dyDescent="0.2">
      <c r="B52" s="241"/>
      <c r="C52" s="241"/>
      <c r="D52" s="241"/>
      <c r="E52" s="241"/>
      <c r="F52" s="241"/>
      <c r="G52" s="241"/>
      <c r="H52" s="241"/>
      <c r="I52" s="241"/>
      <c r="J52" s="241"/>
      <c r="K52" s="241"/>
      <c r="L52" s="241"/>
    </row>
    <row r="53" spans="2:12" x14ac:dyDescent="0.2">
      <c r="B53" s="241"/>
      <c r="C53" s="241"/>
      <c r="D53" s="241"/>
      <c r="E53" s="241"/>
      <c r="F53" s="241"/>
      <c r="G53" s="241"/>
      <c r="H53" s="241"/>
      <c r="I53" s="241"/>
      <c r="J53" s="241"/>
      <c r="K53" s="241"/>
      <c r="L53" s="241"/>
    </row>
    <row r="54" spans="2:12" x14ac:dyDescent="0.2">
      <c r="B54" s="241"/>
      <c r="C54" s="241"/>
      <c r="D54" s="241"/>
      <c r="E54" s="241"/>
      <c r="F54" s="241"/>
      <c r="G54" s="241"/>
      <c r="H54" s="241"/>
      <c r="I54" s="241"/>
      <c r="J54" s="241"/>
      <c r="K54" s="241"/>
      <c r="L54" s="241"/>
    </row>
    <row r="55" spans="2:12" x14ac:dyDescent="0.2">
      <c r="B55" s="241"/>
      <c r="C55" s="241"/>
      <c r="D55" s="241"/>
      <c r="E55" s="241"/>
      <c r="F55" s="241"/>
      <c r="G55" s="241"/>
      <c r="H55" s="241"/>
      <c r="I55" s="241"/>
      <c r="J55" s="241"/>
      <c r="K55" s="241"/>
      <c r="L55" s="241"/>
    </row>
    <row r="56" spans="2:12" x14ac:dyDescent="0.2">
      <c r="B56" s="241"/>
      <c r="C56" s="241"/>
      <c r="D56" s="241"/>
      <c r="E56" s="241"/>
      <c r="F56" s="241"/>
      <c r="G56" s="241"/>
      <c r="H56" s="241"/>
      <c r="I56" s="241"/>
      <c r="J56" s="241"/>
      <c r="K56" s="241"/>
      <c r="L56" s="241"/>
    </row>
    <row r="57" spans="2:12" x14ac:dyDescent="0.2">
      <c r="B57" s="241"/>
      <c r="C57" s="241"/>
      <c r="D57" s="241"/>
      <c r="E57" s="241"/>
      <c r="F57" s="241"/>
      <c r="G57" s="241"/>
      <c r="H57" s="241"/>
      <c r="I57" s="241"/>
      <c r="J57" s="241"/>
      <c r="K57" s="241"/>
      <c r="L57" s="241"/>
    </row>
    <row r="58" spans="2:12" x14ac:dyDescent="0.2">
      <c r="B58" s="241"/>
      <c r="C58" s="241"/>
      <c r="D58" s="241"/>
      <c r="E58" s="241"/>
      <c r="F58" s="241"/>
      <c r="G58" s="241"/>
      <c r="H58" s="241"/>
      <c r="I58" s="241"/>
      <c r="J58" s="241"/>
      <c r="K58" s="241"/>
      <c r="L58" s="241"/>
    </row>
    <row r="59" spans="2:12" x14ac:dyDescent="0.2">
      <c r="B59" s="241"/>
      <c r="C59" s="241"/>
      <c r="D59" s="241"/>
      <c r="E59" s="241"/>
      <c r="F59" s="241"/>
      <c r="G59" s="241"/>
      <c r="H59" s="241"/>
      <c r="I59" s="241"/>
      <c r="J59" s="241"/>
      <c r="K59" s="241"/>
      <c r="L59" s="241"/>
    </row>
    <row r="60" spans="2:12" x14ac:dyDescent="0.2">
      <c r="B60" s="241"/>
      <c r="C60" s="241"/>
      <c r="D60" s="241"/>
      <c r="E60" s="241"/>
      <c r="F60" s="241"/>
      <c r="G60" s="241"/>
      <c r="H60" s="241"/>
      <c r="I60" s="241"/>
      <c r="J60" s="241"/>
      <c r="K60" s="241"/>
      <c r="L60" s="241"/>
    </row>
    <row r="61" spans="2:12" x14ac:dyDescent="0.2">
      <c r="B61" s="241"/>
      <c r="C61" s="241"/>
      <c r="D61" s="241"/>
      <c r="E61" s="241"/>
      <c r="F61" s="241"/>
      <c r="G61" s="241"/>
      <c r="H61" s="241"/>
      <c r="I61" s="241"/>
      <c r="J61" s="241"/>
      <c r="K61" s="241"/>
      <c r="L61" s="241"/>
    </row>
  </sheetData>
  <sheetProtection algorithmName="SHA-512" hashValue="1uSeexkY5xWxetpT3QU3Fx3SNMPNqAP7x+1NPNH1B3+8VRttV/SEog5PCPMGxoYr25colLV8QcpC1jbPRMyKew==" saltValue="zu3YksBqqPJf7gKFm0bUyA==" spinCount="100000" sheet="1" objects="1" scenarios="1"/>
  <mergeCells count="8">
    <mergeCell ref="B40:L43"/>
    <mergeCell ref="B44:L44"/>
    <mergeCell ref="B1:L1"/>
    <mergeCell ref="C15:G15"/>
    <mergeCell ref="B3:E13"/>
    <mergeCell ref="F3:L13"/>
    <mergeCell ref="B2:L2"/>
    <mergeCell ref="H15:M15"/>
  </mergeCells>
  <printOptions horizontalCentered="1"/>
  <pageMargins left="0" right="0" top="0.25" bottom="0.25" header="0.3" footer="0.3"/>
  <pageSetup scale="81" orientation="landscape" horizontalDpi="90" verticalDpi="9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499984740745262"/>
  </sheetPr>
  <dimension ref="A3:N74"/>
  <sheetViews>
    <sheetView showGridLines="0" topLeftCell="A22" zoomScaleNormal="100" workbookViewId="0">
      <selection activeCell="AA52" sqref="AA52"/>
    </sheetView>
  </sheetViews>
  <sheetFormatPr defaultColWidth="8.7109375" defaultRowHeight="12.75" x14ac:dyDescent="0.2"/>
  <cols>
    <col min="1" max="1" width="54.5703125" style="63" customWidth="1"/>
    <col min="2" max="2" width="14.5703125" style="63" customWidth="1"/>
    <col min="3" max="3" width="14" style="63" customWidth="1"/>
    <col min="4" max="4" width="4.7109375" style="63" customWidth="1"/>
    <col min="5" max="8" width="8.7109375" style="63"/>
    <col min="9" max="9" width="13.85546875" style="63" customWidth="1"/>
    <col min="10" max="16384" width="8.7109375" style="63"/>
  </cols>
  <sheetData>
    <row r="3" spans="1:14" ht="18" x14ac:dyDescent="0.25">
      <c r="A3" s="609" t="s">
        <v>123</v>
      </c>
      <c r="B3" s="610"/>
      <c r="C3" s="610"/>
      <c r="D3" s="260"/>
    </row>
    <row r="4" spans="1:14" ht="18" x14ac:dyDescent="0.25">
      <c r="A4" s="259"/>
      <c r="B4" s="260"/>
      <c r="C4" s="260"/>
      <c r="D4" s="260"/>
    </row>
    <row r="5" spans="1:14" x14ac:dyDescent="0.2">
      <c r="A5" s="303" t="s">
        <v>165</v>
      </c>
    </row>
    <row r="6" spans="1:14" ht="18.75" x14ac:dyDescent="0.3">
      <c r="A6" s="64" t="s">
        <v>28</v>
      </c>
    </row>
    <row r="7" spans="1:14" ht="15" customHeight="1" x14ac:dyDescent="0.25">
      <c r="A7" s="65"/>
      <c r="B7" s="66"/>
      <c r="C7" s="67"/>
      <c r="D7" s="67"/>
    </row>
    <row r="8" spans="1:14" ht="15" x14ac:dyDescent="0.25">
      <c r="A8" s="607" t="s">
        <v>29</v>
      </c>
      <c r="B8" s="607"/>
      <c r="C8" s="68"/>
      <c r="D8" s="68"/>
    </row>
    <row r="9" spans="1:14" x14ac:dyDescent="0.2">
      <c r="A9" s="63" t="s">
        <v>30</v>
      </c>
      <c r="B9" s="297"/>
      <c r="C9" s="68"/>
      <c r="D9" s="68"/>
    </row>
    <row r="10" spans="1:14" x14ac:dyDescent="0.2">
      <c r="A10" s="69" t="s">
        <v>31</v>
      </c>
      <c r="B10" s="298">
        <v>0</v>
      </c>
      <c r="C10" s="68"/>
      <c r="D10" s="68"/>
    </row>
    <row r="11" spans="1:14" x14ac:dyDescent="0.2">
      <c r="A11" s="70" t="s">
        <v>32</v>
      </c>
      <c r="B11" s="298">
        <v>0</v>
      </c>
      <c r="C11" s="68"/>
      <c r="D11" s="68"/>
    </row>
    <row r="12" spans="1:14" x14ac:dyDescent="0.2">
      <c r="A12" s="70" t="s">
        <v>33</v>
      </c>
      <c r="B12" s="298">
        <v>0</v>
      </c>
      <c r="C12" s="68"/>
      <c r="D12" s="68"/>
    </row>
    <row r="13" spans="1:14" x14ac:dyDescent="0.2">
      <c r="A13" s="70" t="s">
        <v>34</v>
      </c>
      <c r="B13" s="298">
        <v>0</v>
      </c>
      <c r="C13" s="66"/>
      <c r="D13" s="66"/>
    </row>
    <row r="14" spans="1:14" ht="13.5" thickBot="1" x14ac:dyDescent="0.25">
      <c r="A14" s="71" t="s">
        <v>35</v>
      </c>
      <c r="B14" s="299">
        <v>0</v>
      </c>
      <c r="C14" s="66"/>
      <c r="D14" s="66"/>
    </row>
    <row r="15" spans="1:14" x14ac:dyDescent="0.2">
      <c r="A15" s="71" t="s">
        <v>35</v>
      </c>
      <c r="B15" s="300">
        <v>0</v>
      </c>
      <c r="C15" s="66"/>
      <c r="D15" s="66"/>
      <c r="E15" s="310"/>
      <c r="F15" s="311"/>
      <c r="G15" s="311"/>
      <c r="H15" s="311"/>
      <c r="I15" s="311"/>
      <c r="J15" s="311"/>
      <c r="K15" s="311"/>
      <c r="L15" s="311"/>
      <c r="M15" s="311"/>
      <c r="N15" s="312"/>
    </row>
    <row r="16" spans="1:14" x14ac:dyDescent="0.2">
      <c r="A16" s="71" t="s">
        <v>35</v>
      </c>
      <c r="B16" s="301"/>
      <c r="C16" s="66"/>
      <c r="D16" s="66"/>
      <c r="E16" s="313"/>
      <c r="F16" s="226"/>
      <c r="G16" s="226"/>
      <c r="H16" s="226"/>
      <c r="I16" s="226"/>
      <c r="J16" s="226"/>
      <c r="K16" s="226"/>
      <c r="L16" s="226"/>
      <c r="M16" s="226"/>
      <c r="N16" s="314"/>
    </row>
    <row r="17" spans="1:14" ht="15" x14ac:dyDescent="0.25">
      <c r="A17" s="65" t="s">
        <v>36</v>
      </c>
      <c r="B17" s="72">
        <f>SUM(B9:B16)</f>
        <v>0</v>
      </c>
      <c r="C17" s="73"/>
      <c r="D17" s="73"/>
      <c r="E17" s="313"/>
      <c r="F17" s="226"/>
      <c r="G17" s="226"/>
      <c r="H17" s="226"/>
      <c r="I17" s="226"/>
      <c r="J17" s="226"/>
      <c r="K17" s="226"/>
      <c r="L17" s="226"/>
      <c r="M17" s="226"/>
      <c r="N17" s="314"/>
    </row>
    <row r="18" spans="1:14" ht="13.5" thickBot="1" x14ac:dyDescent="0.25">
      <c r="A18" s="65"/>
      <c r="B18" s="226"/>
      <c r="C18" s="66"/>
      <c r="D18" s="66"/>
      <c r="E18" s="313"/>
      <c r="F18" s="226"/>
      <c r="G18" s="226"/>
      <c r="H18" s="226"/>
      <c r="I18" s="226"/>
      <c r="J18" s="226"/>
      <c r="K18" s="226"/>
      <c r="L18" s="226"/>
      <c r="M18" s="226"/>
      <c r="N18" s="314"/>
    </row>
    <row r="19" spans="1:14" ht="16.5" thickTop="1" thickBot="1" x14ac:dyDescent="0.3">
      <c r="A19" s="74" t="s">
        <v>37</v>
      </c>
      <c r="B19" s="325"/>
      <c r="C19" s="227">
        <f>B17*B19</f>
        <v>0</v>
      </c>
      <c r="D19" s="306"/>
      <c r="E19" s="313"/>
      <c r="F19" s="226"/>
      <c r="G19" s="226"/>
      <c r="H19" s="226"/>
      <c r="I19" s="226"/>
      <c r="J19" s="226"/>
      <c r="K19" s="226"/>
      <c r="L19" s="226"/>
      <c r="M19" s="226"/>
      <c r="N19" s="314"/>
    </row>
    <row r="20" spans="1:14" ht="13.5" thickTop="1" x14ac:dyDescent="0.2">
      <c r="A20" s="75" t="s">
        <v>38</v>
      </c>
      <c r="B20" s="324"/>
      <c r="C20" s="302"/>
      <c r="D20" s="326"/>
      <c r="E20" s="313"/>
      <c r="F20" s="226"/>
      <c r="G20" s="226"/>
      <c r="H20" s="315" t="s">
        <v>206</v>
      </c>
      <c r="I20" s="329" t="s">
        <v>208</v>
      </c>
      <c r="J20" s="226"/>
      <c r="K20" s="226"/>
      <c r="L20" s="226"/>
      <c r="M20" s="226"/>
      <c r="N20" s="314"/>
    </row>
    <row r="21" spans="1:14" x14ac:dyDescent="0.2">
      <c r="B21" s="66"/>
      <c r="D21" s="307"/>
      <c r="E21" s="313"/>
      <c r="F21" s="226"/>
      <c r="G21" s="226"/>
      <c r="H21" s="315" t="s">
        <v>209</v>
      </c>
      <c r="I21" s="328"/>
      <c r="J21" s="226"/>
      <c r="K21" s="226"/>
      <c r="L21" s="226"/>
      <c r="M21" s="226"/>
      <c r="N21" s="314"/>
    </row>
    <row r="22" spans="1:14" ht="16.5" thickBot="1" x14ac:dyDescent="0.3">
      <c r="A22" s="65" t="s">
        <v>39</v>
      </c>
      <c r="C22" s="76">
        <f>SUM(B17+C19+C20)</f>
        <v>0</v>
      </c>
      <c r="D22" s="308"/>
      <c r="E22" s="316"/>
      <c r="F22" s="317"/>
      <c r="G22" s="317"/>
      <c r="H22" s="317"/>
      <c r="I22" s="317"/>
      <c r="J22" s="317"/>
      <c r="K22" s="317"/>
      <c r="L22" s="317"/>
      <c r="M22" s="317"/>
      <c r="N22" s="318"/>
    </row>
    <row r="23" spans="1:14" x14ac:dyDescent="0.2">
      <c r="D23" s="307"/>
    </row>
    <row r="24" spans="1:14" x14ac:dyDescent="0.2">
      <c r="D24" s="307"/>
    </row>
    <row r="25" spans="1:14" ht="14.25" x14ac:dyDescent="0.2">
      <c r="A25" s="242"/>
      <c r="B25" s="242"/>
      <c r="C25" s="242"/>
      <c r="D25" s="309"/>
    </row>
    <row r="26" spans="1:14" ht="14.25" x14ac:dyDescent="0.2">
      <c r="A26" s="608" t="s">
        <v>150</v>
      </c>
      <c r="B26" s="608"/>
      <c r="C26" s="608"/>
      <c r="D26" s="304"/>
    </row>
    <row r="27" spans="1:14" x14ac:dyDescent="0.2">
      <c r="A27" s="598"/>
      <c r="B27" s="599"/>
      <c r="C27" s="600"/>
      <c r="D27" s="327"/>
    </row>
    <row r="28" spans="1:14" x14ac:dyDescent="0.2">
      <c r="A28" s="601"/>
      <c r="B28" s="602"/>
      <c r="C28" s="603"/>
      <c r="D28" s="327"/>
    </row>
    <row r="29" spans="1:14" x14ac:dyDescent="0.2">
      <c r="A29" s="601"/>
      <c r="B29" s="602"/>
      <c r="C29" s="603"/>
      <c r="D29" s="327"/>
    </row>
    <row r="30" spans="1:14" x14ac:dyDescent="0.2">
      <c r="A30" s="601"/>
      <c r="B30" s="602"/>
      <c r="C30" s="603"/>
      <c r="D30" s="327"/>
    </row>
    <row r="31" spans="1:14" x14ac:dyDescent="0.2">
      <c r="A31" s="601"/>
      <c r="B31" s="602"/>
      <c r="C31" s="603"/>
      <c r="D31" s="327"/>
    </row>
    <row r="32" spans="1:14" x14ac:dyDescent="0.2">
      <c r="A32" s="601"/>
      <c r="B32" s="602"/>
      <c r="C32" s="603"/>
      <c r="D32" s="327"/>
    </row>
    <row r="33" spans="1:5" x14ac:dyDescent="0.2">
      <c r="A33" s="601"/>
      <c r="B33" s="602"/>
      <c r="C33" s="603"/>
      <c r="D33" s="327"/>
    </row>
    <row r="34" spans="1:5" x14ac:dyDescent="0.2">
      <c r="A34" s="601"/>
      <c r="B34" s="602"/>
      <c r="C34" s="603"/>
      <c r="D34" s="327"/>
    </row>
    <row r="35" spans="1:5" x14ac:dyDescent="0.2">
      <c r="A35" s="601"/>
      <c r="B35" s="602"/>
      <c r="C35" s="603"/>
      <c r="D35" s="327"/>
    </row>
    <row r="36" spans="1:5" x14ac:dyDescent="0.2">
      <c r="A36" s="601"/>
      <c r="B36" s="602"/>
      <c r="C36" s="603"/>
      <c r="D36" s="327"/>
    </row>
    <row r="37" spans="1:5" x14ac:dyDescent="0.2">
      <c r="A37" s="601"/>
      <c r="B37" s="602"/>
      <c r="C37" s="603"/>
      <c r="D37" s="327"/>
    </row>
    <row r="38" spans="1:5" x14ac:dyDescent="0.2">
      <c r="A38" s="604"/>
      <c r="B38" s="605"/>
      <c r="C38" s="606"/>
      <c r="D38" s="327"/>
    </row>
    <row r="41" spans="1:5" ht="18" x14ac:dyDescent="0.25">
      <c r="A41" s="611" t="s">
        <v>121</v>
      </c>
      <c r="B41" s="611"/>
      <c r="C41" s="611"/>
      <c r="D41" s="261"/>
      <c r="E41" s="226"/>
    </row>
    <row r="42" spans="1:5" ht="18" x14ac:dyDescent="0.25">
      <c r="A42" s="261"/>
      <c r="B42" s="261"/>
      <c r="C42" s="261"/>
      <c r="D42" s="261"/>
      <c r="E42" s="226"/>
    </row>
    <row r="43" spans="1:5" ht="18.75" x14ac:dyDescent="0.3">
      <c r="A43" s="64" t="s">
        <v>28</v>
      </c>
      <c r="E43" s="226"/>
    </row>
    <row r="44" spans="1:5" ht="15" x14ac:dyDescent="0.25">
      <c r="A44" s="65"/>
      <c r="B44" s="66"/>
      <c r="C44" s="67"/>
      <c r="D44" s="67"/>
      <c r="E44" s="226"/>
    </row>
    <row r="45" spans="1:5" ht="15" x14ac:dyDescent="0.25">
      <c r="A45" s="607" t="s">
        <v>29</v>
      </c>
      <c r="B45" s="607"/>
      <c r="C45" s="68"/>
      <c r="D45" s="68"/>
      <c r="E45" s="226"/>
    </row>
    <row r="46" spans="1:5" x14ac:dyDescent="0.2">
      <c r="A46" s="63" t="s">
        <v>30</v>
      </c>
      <c r="B46" s="297">
        <v>0</v>
      </c>
      <c r="C46" s="68"/>
      <c r="D46" s="68"/>
      <c r="E46" s="226"/>
    </row>
    <row r="47" spans="1:5" x14ac:dyDescent="0.2">
      <c r="A47" s="69" t="s">
        <v>31</v>
      </c>
      <c r="B47" s="298"/>
      <c r="C47" s="68"/>
      <c r="D47" s="68"/>
      <c r="E47" s="226"/>
    </row>
    <row r="48" spans="1:5" x14ac:dyDescent="0.2">
      <c r="A48" s="70" t="s">
        <v>32</v>
      </c>
      <c r="B48" s="298">
        <v>0</v>
      </c>
      <c r="C48" s="68"/>
      <c r="D48" s="68"/>
      <c r="E48" s="226"/>
    </row>
    <row r="49" spans="1:5" x14ac:dyDescent="0.2">
      <c r="A49" s="70" t="s">
        <v>33</v>
      </c>
      <c r="B49" s="298">
        <v>0</v>
      </c>
      <c r="C49" s="68"/>
      <c r="D49" s="68"/>
      <c r="E49" s="226"/>
    </row>
    <row r="50" spans="1:5" x14ac:dyDescent="0.2">
      <c r="A50" s="70" t="s">
        <v>34</v>
      </c>
      <c r="B50" s="298">
        <v>0</v>
      </c>
      <c r="C50" s="66"/>
      <c r="D50" s="66"/>
      <c r="E50" s="226"/>
    </row>
    <row r="51" spans="1:5" x14ac:dyDescent="0.2">
      <c r="A51" s="71" t="s">
        <v>35</v>
      </c>
      <c r="B51" s="299">
        <v>0</v>
      </c>
      <c r="C51" s="66"/>
      <c r="D51" s="66"/>
      <c r="E51" s="226"/>
    </row>
    <row r="52" spans="1:5" x14ac:dyDescent="0.2">
      <c r="A52" s="71" t="s">
        <v>35</v>
      </c>
      <c r="B52" s="300">
        <v>0</v>
      </c>
      <c r="C52" s="66"/>
      <c r="D52" s="66"/>
      <c r="E52" s="226"/>
    </row>
    <row r="53" spans="1:5" x14ac:dyDescent="0.2">
      <c r="A53" s="71" t="s">
        <v>35</v>
      </c>
      <c r="B53" s="301">
        <v>0</v>
      </c>
      <c r="C53" s="66"/>
      <c r="D53" s="66"/>
      <c r="E53" s="226"/>
    </row>
    <row r="54" spans="1:5" ht="15" x14ac:dyDescent="0.25">
      <c r="A54" s="65" t="s">
        <v>36</v>
      </c>
      <c r="B54" s="72">
        <f>SUM(B46:B53)</f>
        <v>0</v>
      </c>
      <c r="C54" s="139"/>
      <c r="D54" s="139"/>
      <c r="E54" s="226"/>
    </row>
    <row r="55" spans="1:5" ht="13.5" thickBot="1" x14ac:dyDescent="0.25">
      <c r="A55" s="65"/>
      <c r="B55" s="321"/>
      <c r="C55" s="66"/>
      <c r="D55" s="66"/>
      <c r="E55" s="226"/>
    </row>
    <row r="56" spans="1:5" ht="16.5" thickTop="1" thickBot="1" x14ac:dyDescent="0.3">
      <c r="A56" s="320" t="s">
        <v>37</v>
      </c>
      <c r="B56" s="322"/>
      <c r="C56" s="227">
        <f>B54*B56</f>
        <v>0</v>
      </c>
      <c r="D56" s="305"/>
      <c r="E56" s="226"/>
    </row>
    <row r="57" spans="1:5" ht="13.5" thickTop="1" x14ac:dyDescent="0.2">
      <c r="A57" s="75" t="s">
        <v>38</v>
      </c>
      <c r="B57" s="323"/>
      <c r="C57" s="302">
        <v>0</v>
      </c>
      <c r="D57" s="326"/>
      <c r="E57" s="226"/>
    </row>
    <row r="58" spans="1:5" x14ac:dyDescent="0.2">
      <c r="B58" s="66"/>
      <c r="D58" s="307"/>
      <c r="E58" s="226"/>
    </row>
    <row r="59" spans="1:5" ht="15.75" x14ac:dyDescent="0.25">
      <c r="A59" s="65" t="s">
        <v>122</v>
      </c>
      <c r="C59" s="140">
        <f>SUM(B54+C56+C57)</f>
        <v>0</v>
      </c>
      <c r="D59" s="319"/>
      <c r="E59" s="226"/>
    </row>
    <row r="60" spans="1:5" ht="15.75" x14ac:dyDescent="0.25">
      <c r="A60" s="65"/>
      <c r="C60" s="76"/>
      <c r="D60" s="308"/>
      <c r="E60" s="226"/>
    </row>
    <row r="61" spans="1:5" ht="14.25" x14ac:dyDescent="0.2">
      <c r="A61" s="608" t="s">
        <v>150</v>
      </c>
      <c r="B61" s="608"/>
      <c r="C61" s="608"/>
      <c r="D61" s="304"/>
      <c r="E61" s="226"/>
    </row>
    <row r="62" spans="1:5" x14ac:dyDescent="0.2">
      <c r="A62" s="598"/>
      <c r="B62" s="599"/>
      <c r="C62" s="600"/>
      <c r="D62" s="327"/>
      <c r="E62" s="226"/>
    </row>
    <row r="63" spans="1:5" x14ac:dyDescent="0.2">
      <c r="A63" s="601"/>
      <c r="B63" s="602"/>
      <c r="C63" s="603"/>
      <c r="D63" s="327"/>
      <c r="E63" s="226"/>
    </row>
    <row r="64" spans="1:5" x14ac:dyDescent="0.2">
      <c r="A64" s="601"/>
      <c r="B64" s="602"/>
      <c r="C64" s="603"/>
      <c r="D64" s="327"/>
      <c r="E64" s="226"/>
    </row>
    <row r="65" spans="1:5" x14ac:dyDescent="0.2">
      <c r="A65" s="601"/>
      <c r="B65" s="602"/>
      <c r="C65" s="603"/>
      <c r="D65" s="327"/>
      <c r="E65" s="226"/>
    </row>
    <row r="66" spans="1:5" x14ac:dyDescent="0.2">
      <c r="A66" s="601"/>
      <c r="B66" s="602"/>
      <c r="C66" s="603"/>
      <c r="D66" s="327"/>
      <c r="E66" s="226"/>
    </row>
    <row r="67" spans="1:5" x14ac:dyDescent="0.2">
      <c r="A67" s="601"/>
      <c r="B67" s="602"/>
      <c r="C67" s="603"/>
      <c r="D67" s="327"/>
      <c r="E67" s="226"/>
    </row>
    <row r="68" spans="1:5" x14ac:dyDescent="0.2">
      <c r="A68" s="601"/>
      <c r="B68" s="602"/>
      <c r="C68" s="603"/>
      <c r="D68" s="327"/>
      <c r="E68" s="226"/>
    </row>
    <row r="69" spans="1:5" x14ac:dyDescent="0.2">
      <c r="A69" s="601"/>
      <c r="B69" s="602"/>
      <c r="C69" s="603"/>
      <c r="D69" s="327"/>
      <c r="E69" s="226"/>
    </row>
    <row r="70" spans="1:5" x14ac:dyDescent="0.2">
      <c r="A70" s="601"/>
      <c r="B70" s="602"/>
      <c r="C70" s="603"/>
      <c r="D70" s="327"/>
      <c r="E70" s="226"/>
    </row>
    <row r="71" spans="1:5" x14ac:dyDescent="0.2">
      <c r="A71" s="601"/>
      <c r="B71" s="602"/>
      <c r="C71" s="603"/>
      <c r="D71" s="327"/>
      <c r="E71" s="226"/>
    </row>
    <row r="72" spans="1:5" x14ac:dyDescent="0.2">
      <c r="A72" s="601"/>
      <c r="B72" s="602"/>
      <c r="C72" s="603"/>
      <c r="D72" s="327"/>
      <c r="E72" s="226"/>
    </row>
    <row r="73" spans="1:5" x14ac:dyDescent="0.2">
      <c r="A73" s="604"/>
      <c r="B73" s="605"/>
      <c r="C73" s="606"/>
      <c r="D73" s="327"/>
      <c r="E73" s="226"/>
    </row>
    <row r="74" spans="1:5" x14ac:dyDescent="0.2">
      <c r="A74" s="243"/>
      <c r="E74" s="226"/>
    </row>
  </sheetData>
  <sheetProtection algorithmName="SHA-512" hashValue="m3FutzbOLLbPY2GN/9DfZQRfUdCrAy26ltrMZmWrXZnJYq9VdbDLmOp8Kz9UP+El0JHfVCCjOGjxOB1t0AGENA==" saltValue="J3aJFABo6Cn2XndreBEIeQ==" spinCount="100000" sheet="1" objects="1" scenarios="1"/>
  <protectedRanges>
    <protectedRange password="DF21" sqref="B19 B9:B16" name="Range1_1"/>
    <protectedRange password="DF21" sqref="B56 B46:B53" name="Range1_1_1"/>
  </protectedRanges>
  <mergeCells count="8">
    <mergeCell ref="A62:C73"/>
    <mergeCell ref="A8:B8"/>
    <mergeCell ref="A26:C26"/>
    <mergeCell ref="A3:C3"/>
    <mergeCell ref="A27:C38"/>
    <mergeCell ref="A41:C41"/>
    <mergeCell ref="A45:B45"/>
    <mergeCell ref="A61:C61"/>
  </mergeCells>
  <pageMargins left="0.7" right="0.7" top="0.75" bottom="0.75" header="0.3" footer="0.3"/>
  <pageSetup scale="51"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1F1B2EC-3D6A-4A77-8236-9899B5BDA92A}">
          <x14:formula1>
            <xm:f>Background!$B$2:$B$3</xm:f>
          </x14:formula1>
          <xm:sqref>I20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499984740745262"/>
  </sheetPr>
  <dimension ref="B1:AA55"/>
  <sheetViews>
    <sheetView showGridLines="0" zoomScaleNormal="100" workbookViewId="0">
      <selection activeCell="X18" sqref="X18"/>
    </sheetView>
  </sheetViews>
  <sheetFormatPr defaultColWidth="9.140625" defaultRowHeight="12.75" x14ac:dyDescent="0.2"/>
  <cols>
    <col min="1" max="1" width="2.7109375" style="63" customWidth="1"/>
    <col min="2" max="2" width="13.7109375" style="63" customWidth="1"/>
    <col min="3" max="3" width="15.42578125" style="63" customWidth="1"/>
    <col min="4" max="5" width="13.7109375" style="63" customWidth="1"/>
    <col min="6" max="6" width="15.5703125" style="63" customWidth="1"/>
    <col min="7" max="8" width="13.7109375" style="63" customWidth="1"/>
    <col min="9" max="9" width="4.140625" style="63" customWidth="1"/>
    <col min="10" max="10" width="1.5703125" style="63" customWidth="1"/>
    <col min="11" max="11" width="2.7109375" style="63" customWidth="1"/>
    <col min="12" max="12" width="3" style="63" customWidth="1"/>
    <col min="13" max="13" width="3.42578125" style="63" customWidth="1"/>
    <col min="14" max="14" width="5.42578125" style="63" customWidth="1"/>
    <col min="15" max="15" width="6.5703125" style="63" customWidth="1"/>
    <col min="16" max="16" width="3.7109375" style="63" customWidth="1"/>
    <col min="17" max="17" width="2.85546875" style="63" customWidth="1"/>
    <col min="18" max="18" width="4.7109375" style="63" customWidth="1"/>
    <col min="19" max="19" width="4.42578125" style="63" customWidth="1"/>
    <col min="20" max="20" width="31.140625" style="63" customWidth="1"/>
    <col min="21" max="21" width="23.7109375" style="63" customWidth="1"/>
    <col min="22" max="22" width="4.7109375" style="307" customWidth="1"/>
    <col min="23" max="23" width="18.5703125" style="307" customWidth="1"/>
    <col min="24" max="24" width="29" style="307" customWidth="1"/>
    <col min="25" max="25" width="14.28515625" style="63" customWidth="1"/>
    <col min="26" max="16384" width="9.140625" style="63"/>
  </cols>
  <sheetData>
    <row r="1" spans="2:25" ht="18" x14ac:dyDescent="0.25">
      <c r="B1" s="685" t="s">
        <v>124</v>
      </c>
      <c r="C1" s="685"/>
      <c r="D1" s="685"/>
      <c r="E1" s="685"/>
      <c r="F1" s="685"/>
      <c r="G1" s="685"/>
      <c r="H1" s="685"/>
      <c r="I1" s="685"/>
      <c r="J1" s="685"/>
      <c r="K1" s="685"/>
      <c r="L1" s="685"/>
      <c r="M1" s="685"/>
      <c r="N1" s="685"/>
      <c r="O1" s="685"/>
      <c r="P1" s="685"/>
      <c r="Q1" s="685"/>
      <c r="R1" s="685"/>
      <c r="S1" s="685"/>
      <c r="T1" s="685"/>
      <c r="U1" s="685"/>
      <c r="V1" s="330"/>
      <c r="W1" s="330"/>
      <c r="X1" s="330"/>
    </row>
    <row r="2" spans="2:25" ht="12.75" customHeight="1" x14ac:dyDescent="0.2">
      <c r="B2" s="686" t="s">
        <v>192</v>
      </c>
      <c r="C2" s="686"/>
      <c r="D2" s="686"/>
      <c r="E2" s="686"/>
      <c r="F2" s="686"/>
      <c r="G2" s="686"/>
      <c r="H2" s="686"/>
      <c r="I2" s="686"/>
      <c r="J2" s="686"/>
      <c r="K2" s="686"/>
      <c r="L2" s="686"/>
      <c r="M2" s="686"/>
      <c r="N2" s="686"/>
      <c r="O2" s="686"/>
      <c r="P2" s="686"/>
      <c r="Q2" s="686"/>
      <c r="R2" s="686"/>
      <c r="S2" s="686"/>
      <c r="T2" s="686"/>
      <c r="U2" s="686"/>
      <c r="V2" s="331"/>
      <c r="W2" s="331"/>
      <c r="X2" s="331"/>
    </row>
    <row r="3" spans="2:25" ht="14.25" x14ac:dyDescent="0.2">
      <c r="B3" s="686"/>
      <c r="C3" s="686"/>
      <c r="D3" s="686"/>
      <c r="E3" s="686"/>
      <c r="F3" s="686"/>
      <c r="G3" s="686"/>
      <c r="H3" s="686"/>
      <c r="I3" s="686"/>
      <c r="J3" s="686"/>
      <c r="K3" s="686"/>
      <c r="L3" s="686"/>
      <c r="M3" s="686"/>
      <c r="N3" s="686"/>
      <c r="O3" s="686"/>
      <c r="P3" s="686"/>
      <c r="Q3" s="686"/>
      <c r="R3" s="686"/>
      <c r="S3" s="686"/>
      <c r="T3" s="686"/>
      <c r="U3" s="686"/>
      <c r="V3" s="331"/>
      <c r="W3" s="331"/>
      <c r="X3" s="331"/>
    </row>
    <row r="4" spans="2:25" ht="14.25" x14ac:dyDescent="0.2">
      <c r="B4" s="686"/>
      <c r="C4" s="686"/>
      <c r="D4" s="686"/>
      <c r="E4" s="686"/>
      <c r="F4" s="686"/>
      <c r="G4" s="686"/>
      <c r="H4" s="686"/>
      <c r="I4" s="686"/>
      <c r="J4" s="686"/>
      <c r="K4" s="686"/>
      <c r="L4" s="686"/>
      <c r="M4" s="686"/>
      <c r="N4" s="686"/>
      <c r="O4" s="686"/>
      <c r="P4" s="686"/>
      <c r="Q4" s="686"/>
      <c r="R4" s="686"/>
      <c r="S4" s="686"/>
      <c r="T4" s="686"/>
      <c r="U4" s="686"/>
      <c r="V4" s="331"/>
      <c r="W4" s="331"/>
      <c r="X4" s="331"/>
    </row>
    <row r="5" spans="2:25" ht="14.25" x14ac:dyDescent="0.2">
      <c r="B5" s="686"/>
      <c r="C5" s="686"/>
      <c r="D5" s="686"/>
      <c r="E5" s="686"/>
      <c r="F5" s="686"/>
      <c r="G5" s="686"/>
      <c r="H5" s="686"/>
      <c r="I5" s="686"/>
      <c r="J5" s="686"/>
      <c r="K5" s="686"/>
      <c r="L5" s="686"/>
      <c r="M5" s="686"/>
      <c r="N5" s="686"/>
      <c r="O5" s="686"/>
      <c r="P5" s="686"/>
      <c r="Q5" s="686"/>
      <c r="R5" s="686"/>
      <c r="S5" s="686"/>
      <c r="T5" s="686"/>
      <c r="U5" s="686"/>
      <c r="V5" s="331"/>
      <c r="W5" s="331"/>
      <c r="X5" s="331"/>
    </row>
    <row r="6" spans="2:25" ht="13.5" thickBot="1" x14ac:dyDescent="0.25">
      <c r="B6" s="234"/>
      <c r="C6" s="234"/>
      <c r="D6" s="234"/>
      <c r="E6" s="234"/>
      <c r="F6" s="234"/>
      <c r="G6" s="234"/>
      <c r="H6" s="234"/>
      <c r="I6" s="234"/>
      <c r="J6" s="234"/>
      <c r="K6" s="234"/>
      <c r="L6" s="234"/>
      <c r="M6" s="234"/>
      <c r="N6" s="234"/>
      <c r="O6" s="234"/>
      <c r="P6" s="234"/>
      <c r="Q6" s="234"/>
      <c r="R6" s="234"/>
      <c r="S6" s="234"/>
      <c r="T6" s="234"/>
      <c r="X6" s="71"/>
    </row>
    <row r="7" spans="2:25" ht="18" customHeight="1" thickTop="1" thickBot="1" x14ac:dyDescent="0.25">
      <c r="B7" s="614" t="s">
        <v>132</v>
      </c>
      <c r="C7" s="614"/>
      <c r="D7" s="614"/>
      <c r="E7" s="614"/>
      <c r="F7" s="614"/>
      <c r="G7" s="614"/>
      <c r="H7" s="614"/>
      <c r="I7" s="614"/>
      <c r="J7" s="614"/>
      <c r="K7" s="614"/>
      <c r="L7" s="614"/>
      <c r="M7" s="614"/>
      <c r="N7" s="614"/>
      <c r="O7" s="614"/>
      <c r="P7" s="614"/>
      <c r="Q7" s="614"/>
      <c r="R7" s="614"/>
      <c r="S7" s="614"/>
      <c r="T7" s="614"/>
      <c r="V7" s="332"/>
      <c r="W7" s="683" t="s">
        <v>199</v>
      </c>
      <c r="X7" s="684"/>
      <c r="Y7" s="226"/>
    </row>
    <row r="8" spans="2:25" ht="15" customHeight="1" thickBot="1" x14ac:dyDescent="0.3">
      <c r="B8" s="631"/>
      <c r="C8" s="631"/>
      <c r="D8" s="631"/>
      <c r="E8" s="631"/>
      <c r="F8" s="631"/>
      <c r="G8" s="631"/>
      <c r="H8" s="631"/>
      <c r="I8" s="631"/>
      <c r="J8" s="631"/>
      <c r="K8" s="631"/>
      <c r="L8" s="631"/>
      <c r="V8" s="71"/>
      <c r="W8" s="333"/>
      <c r="X8" s="334"/>
    </row>
    <row r="9" spans="2:25" ht="15.75" thickBot="1" x14ac:dyDescent="0.25">
      <c r="B9" s="632" t="s">
        <v>128</v>
      </c>
      <c r="C9" s="633"/>
      <c r="D9" s="145" t="s">
        <v>125</v>
      </c>
      <c r="E9" s="634" t="s">
        <v>189</v>
      </c>
      <c r="F9" s="635"/>
      <c r="G9" s="144" t="s">
        <v>126</v>
      </c>
      <c r="H9" s="151" t="s">
        <v>74</v>
      </c>
      <c r="I9" s="335"/>
      <c r="J9" s="335"/>
      <c r="K9" s="648" t="s">
        <v>40</v>
      </c>
      <c r="L9" s="649"/>
      <c r="M9" s="649"/>
      <c r="N9" s="649"/>
      <c r="O9" s="649"/>
      <c r="P9" s="649"/>
      <c r="Q9" s="649"/>
      <c r="R9" s="649"/>
      <c r="S9" s="650"/>
      <c r="T9" s="152" t="s">
        <v>41</v>
      </c>
      <c r="U9" s="153" t="s">
        <v>136</v>
      </c>
      <c r="V9" s="263"/>
      <c r="W9" s="294" t="s">
        <v>191</v>
      </c>
      <c r="X9" s="374" t="s">
        <v>195</v>
      </c>
      <c r="Y9" s="336"/>
    </row>
    <row r="10" spans="2:25" ht="13.5" thickBot="1" x14ac:dyDescent="0.25">
      <c r="B10" s="618"/>
      <c r="C10" s="619"/>
      <c r="D10" s="622"/>
      <c r="E10" s="618"/>
      <c r="F10" s="619"/>
      <c r="G10" s="624"/>
      <c r="H10" s="626">
        <f t="shared" ref="H10" si="0">SUM(D10+G10)</f>
        <v>0</v>
      </c>
      <c r="I10" s="149"/>
      <c r="J10" s="149"/>
      <c r="K10" s="154">
        <v>1</v>
      </c>
      <c r="L10" s="612" t="s">
        <v>42</v>
      </c>
      <c r="M10" s="674"/>
      <c r="N10" s="674"/>
      <c r="O10" s="613"/>
      <c r="P10" s="651">
        <f>P11+P12</f>
        <v>0</v>
      </c>
      <c r="Q10" s="652"/>
      <c r="R10" s="652"/>
      <c r="S10" s="652"/>
      <c r="T10" s="155" t="s">
        <v>140</v>
      </c>
      <c r="U10" s="156" t="s">
        <v>43</v>
      </c>
      <c r="V10" s="264"/>
      <c r="W10" s="295"/>
      <c r="X10" s="293"/>
      <c r="Y10" s="226"/>
    </row>
    <row r="11" spans="2:25" ht="16.5" thickBot="1" x14ac:dyDescent="0.3">
      <c r="B11" s="620"/>
      <c r="C11" s="621"/>
      <c r="D11" s="623"/>
      <c r="E11" s="620"/>
      <c r="F11" s="621"/>
      <c r="G11" s="625"/>
      <c r="H11" s="627"/>
      <c r="I11" s="149"/>
      <c r="J11" s="149"/>
      <c r="K11" s="157">
        <v>2</v>
      </c>
      <c r="L11" s="675" t="s">
        <v>44</v>
      </c>
      <c r="M11" s="676"/>
      <c r="N11" s="676"/>
      <c r="O11" s="677"/>
      <c r="P11" s="653">
        <f>P15+P16</f>
        <v>0</v>
      </c>
      <c r="Q11" s="653"/>
      <c r="R11" s="654"/>
      <c r="S11" s="653"/>
      <c r="T11" s="150" t="s">
        <v>45</v>
      </c>
      <c r="U11" s="158" t="s">
        <v>145</v>
      </c>
      <c r="V11" s="291"/>
      <c r="W11" s="294" t="s">
        <v>196</v>
      </c>
      <c r="X11" s="373"/>
      <c r="Y11" s="336"/>
    </row>
    <row r="12" spans="2:25" ht="14.25" thickTop="1" thickBot="1" x14ac:dyDescent="0.25">
      <c r="B12" s="618"/>
      <c r="C12" s="619"/>
      <c r="D12" s="622"/>
      <c r="E12" s="618"/>
      <c r="F12" s="619"/>
      <c r="G12" s="624"/>
      <c r="H12" s="626">
        <f t="shared" ref="H12" si="1">SUM(D12+G12)</f>
        <v>0</v>
      </c>
      <c r="I12" s="149"/>
      <c r="J12" s="149"/>
      <c r="K12" s="157">
        <v>3</v>
      </c>
      <c r="L12" s="678" t="s">
        <v>46</v>
      </c>
      <c r="M12" s="679"/>
      <c r="N12" s="679"/>
      <c r="O12" s="680"/>
      <c r="P12" s="655">
        <f>'2-Budget JUSTIFY'!$C$121</f>
        <v>0</v>
      </c>
      <c r="Q12" s="655"/>
      <c r="R12" s="655"/>
      <c r="S12" s="655"/>
      <c r="T12" s="159" t="s">
        <v>138</v>
      </c>
      <c r="U12" s="160" t="s">
        <v>197</v>
      </c>
      <c r="V12" s="265"/>
      <c r="W12" s="296"/>
      <c r="X12" s="292"/>
      <c r="Y12" s="336"/>
    </row>
    <row r="13" spans="2:25" ht="17.25" thickTop="1" thickBot="1" x14ac:dyDescent="0.3">
      <c r="B13" s="620"/>
      <c r="C13" s="621"/>
      <c r="D13" s="623"/>
      <c r="E13" s="620"/>
      <c r="F13" s="621"/>
      <c r="G13" s="625"/>
      <c r="H13" s="627"/>
      <c r="I13" s="337"/>
      <c r="J13" s="337"/>
      <c r="K13" s="161">
        <v>4</v>
      </c>
      <c r="L13" s="162"/>
      <c r="M13" s="656" t="s">
        <v>47</v>
      </c>
      <c r="N13" s="656"/>
      <c r="O13" s="656"/>
      <c r="P13" s="656"/>
      <c r="Q13" s="656"/>
      <c r="R13" s="657" t="e">
        <f>IF($X$9="A. Adjusted Total Project Cost",P11/P10,P11/P12)</f>
        <v>#DIV/0!</v>
      </c>
      <c r="S13" s="658"/>
      <c r="T13" s="163"/>
      <c r="U13" s="164" t="s">
        <v>144</v>
      </c>
      <c r="V13" s="266"/>
      <c r="W13" s="266"/>
      <c r="X13" s="266"/>
    </row>
    <row r="14" spans="2:25" ht="15.75" x14ac:dyDescent="0.25">
      <c r="B14" s="618"/>
      <c r="C14" s="619"/>
      <c r="D14" s="622"/>
      <c r="E14" s="618"/>
      <c r="F14" s="619"/>
      <c r="G14" s="624"/>
      <c r="H14" s="626">
        <f t="shared" ref="H14" si="2">SUM(D14+G14)</f>
        <v>0</v>
      </c>
      <c r="I14" s="338"/>
      <c r="J14" s="338"/>
      <c r="K14" s="628" t="e">
        <f>IF(R13&gt;X11-0.0000001, "OK for minimum match.", "BELOW minimum match!  Adjust the budget.")</f>
        <v>#DIV/0!</v>
      </c>
      <c r="L14" s="629"/>
      <c r="M14" s="629"/>
      <c r="N14" s="629"/>
      <c r="O14" s="629"/>
      <c r="P14" s="629"/>
      <c r="Q14" s="629"/>
      <c r="R14" s="629"/>
      <c r="S14" s="629"/>
      <c r="T14" s="630"/>
      <c r="U14" s="165"/>
      <c r="V14" s="266"/>
      <c r="W14" s="266"/>
      <c r="X14" s="266"/>
    </row>
    <row r="15" spans="2:25" x14ac:dyDescent="0.2">
      <c r="B15" s="620"/>
      <c r="C15" s="621"/>
      <c r="D15" s="623"/>
      <c r="E15" s="620"/>
      <c r="F15" s="621"/>
      <c r="G15" s="625"/>
      <c r="H15" s="627"/>
      <c r="I15" s="339"/>
      <c r="J15" s="340"/>
      <c r="K15" s="659" t="s">
        <v>48</v>
      </c>
      <c r="L15" s="660"/>
      <c r="M15" s="661"/>
      <c r="N15" s="612" t="s">
        <v>49</v>
      </c>
      <c r="O15" s="613"/>
      <c r="P15" s="687">
        <f>D28</f>
        <v>0</v>
      </c>
      <c r="Q15" s="687"/>
      <c r="R15" s="687"/>
      <c r="S15" s="688"/>
      <c r="T15" s="166" t="s">
        <v>50</v>
      </c>
      <c r="U15" s="167" t="s">
        <v>129</v>
      </c>
      <c r="V15" s="267"/>
      <c r="W15" s="267"/>
      <c r="X15" s="267"/>
    </row>
    <row r="16" spans="2:25" x14ac:dyDescent="0.2">
      <c r="B16" s="618"/>
      <c r="C16" s="619"/>
      <c r="D16" s="622"/>
      <c r="E16" s="618"/>
      <c r="F16" s="619"/>
      <c r="G16" s="624"/>
      <c r="H16" s="626">
        <f t="shared" ref="H16" si="3">SUM(D16+G16)</f>
        <v>0</v>
      </c>
      <c r="I16" s="339"/>
      <c r="J16" s="262"/>
      <c r="K16" s="662" t="s">
        <v>51</v>
      </c>
      <c r="L16" s="663"/>
      <c r="M16" s="664"/>
      <c r="N16" s="616" t="s">
        <v>52</v>
      </c>
      <c r="O16" s="617"/>
      <c r="P16" s="689">
        <f>G28</f>
        <v>0</v>
      </c>
      <c r="Q16" s="690"/>
      <c r="R16" s="690"/>
      <c r="S16" s="691"/>
      <c r="T16" s="168" t="s">
        <v>53</v>
      </c>
      <c r="U16" s="169" t="s">
        <v>130</v>
      </c>
      <c r="V16" s="268"/>
      <c r="W16" s="268"/>
      <c r="X16" s="268"/>
    </row>
    <row r="17" spans="2:24" x14ac:dyDescent="0.2">
      <c r="B17" s="620"/>
      <c r="C17" s="621"/>
      <c r="D17" s="623"/>
      <c r="E17" s="620"/>
      <c r="F17" s="621"/>
      <c r="G17" s="625"/>
      <c r="H17" s="627"/>
      <c r="I17" s="341"/>
      <c r="J17" s="341"/>
      <c r="R17" s="307"/>
    </row>
    <row r="18" spans="2:24" ht="14.25" x14ac:dyDescent="0.2">
      <c r="B18" s="618"/>
      <c r="C18" s="619"/>
      <c r="D18" s="622"/>
      <c r="E18" s="618"/>
      <c r="F18" s="619"/>
      <c r="G18" s="624"/>
      <c r="H18" s="626">
        <f t="shared" ref="H18" si="4">SUM(D18+G18)</f>
        <v>0</v>
      </c>
      <c r="I18" s="342"/>
      <c r="J18" s="342"/>
      <c r="K18" s="608" t="s">
        <v>127</v>
      </c>
      <c r="L18" s="608"/>
      <c r="M18" s="608"/>
      <c r="N18" s="608"/>
      <c r="O18" s="608"/>
      <c r="P18" s="608"/>
      <c r="Q18" s="608"/>
      <c r="R18" s="608"/>
      <c r="S18" s="608"/>
      <c r="T18" s="608"/>
      <c r="U18" s="608"/>
      <c r="V18" s="304"/>
      <c r="W18" s="304"/>
      <c r="X18" s="304"/>
    </row>
    <row r="19" spans="2:24" x14ac:dyDescent="0.2">
      <c r="B19" s="620"/>
      <c r="C19" s="621"/>
      <c r="D19" s="623"/>
      <c r="E19" s="620"/>
      <c r="F19" s="621"/>
      <c r="G19" s="625"/>
      <c r="H19" s="627"/>
      <c r="I19" s="343"/>
      <c r="J19" s="343"/>
      <c r="K19" s="665"/>
      <c r="L19" s="666"/>
      <c r="M19" s="666"/>
      <c r="N19" s="666"/>
      <c r="O19" s="666"/>
      <c r="P19" s="666"/>
      <c r="Q19" s="666"/>
      <c r="R19" s="666"/>
      <c r="S19" s="666"/>
      <c r="T19" s="666"/>
      <c r="U19" s="667"/>
      <c r="V19" s="327"/>
      <c r="W19" s="327"/>
      <c r="X19" s="327"/>
    </row>
    <row r="20" spans="2:24" x14ac:dyDescent="0.2">
      <c r="B20" s="618"/>
      <c r="C20" s="619"/>
      <c r="D20" s="622"/>
      <c r="E20" s="618"/>
      <c r="F20" s="619"/>
      <c r="G20" s="624"/>
      <c r="H20" s="626">
        <f t="shared" ref="H20" si="5">SUM(D20+G20)</f>
        <v>0</v>
      </c>
      <c r="I20" s="343"/>
      <c r="J20" s="343"/>
      <c r="K20" s="668"/>
      <c r="L20" s="669"/>
      <c r="M20" s="669"/>
      <c r="N20" s="669"/>
      <c r="O20" s="669"/>
      <c r="P20" s="669"/>
      <c r="Q20" s="669"/>
      <c r="R20" s="669"/>
      <c r="S20" s="669"/>
      <c r="T20" s="669"/>
      <c r="U20" s="670"/>
      <c r="V20" s="327"/>
      <c r="W20" s="327"/>
      <c r="X20" s="327"/>
    </row>
    <row r="21" spans="2:24" x14ac:dyDescent="0.2">
      <c r="B21" s="620"/>
      <c r="C21" s="621"/>
      <c r="D21" s="623"/>
      <c r="E21" s="620"/>
      <c r="F21" s="621"/>
      <c r="G21" s="625"/>
      <c r="H21" s="627"/>
      <c r="I21" s="343"/>
      <c r="J21" s="343"/>
      <c r="K21" s="668"/>
      <c r="L21" s="669"/>
      <c r="M21" s="669"/>
      <c r="N21" s="669"/>
      <c r="O21" s="669"/>
      <c r="P21" s="669"/>
      <c r="Q21" s="669"/>
      <c r="R21" s="669"/>
      <c r="S21" s="669"/>
      <c r="T21" s="669"/>
      <c r="U21" s="670"/>
      <c r="V21" s="327"/>
      <c r="W21" s="327"/>
      <c r="X21" s="327"/>
    </row>
    <row r="22" spans="2:24" x14ac:dyDescent="0.2">
      <c r="B22" s="618"/>
      <c r="C22" s="619"/>
      <c r="D22" s="622"/>
      <c r="E22" s="618"/>
      <c r="F22" s="619"/>
      <c r="G22" s="624"/>
      <c r="H22" s="626">
        <f t="shared" ref="H22" si="6">SUM(D22+G22)</f>
        <v>0</v>
      </c>
      <c r="I22" s="343"/>
      <c r="J22" s="343"/>
      <c r="K22" s="668"/>
      <c r="L22" s="669"/>
      <c r="M22" s="669"/>
      <c r="N22" s="669"/>
      <c r="O22" s="669"/>
      <c r="P22" s="669"/>
      <c r="Q22" s="669"/>
      <c r="R22" s="669"/>
      <c r="S22" s="669"/>
      <c r="T22" s="669"/>
      <c r="U22" s="670"/>
      <c r="V22" s="327"/>
      <c r="W22" s="327"/>
      <c r="X22" s="327"/>
    </row>
    <row r="23" spans="2:24" x14ac:dyDescent="0.2">
      <c r="B23" s="620"/>
      <c r="C23" s="621"/>
      <c r="D23" s="623"/>
      <c r="E23" s="620"/>
      <c r="F23" s="621"/>
      <c r="G23" s="625"/>
      <c r="H23" s="627"/>
      <c r="I23" s="343"/>
      <c r="J23" s="343"/>
      <c r="K23" s="668"/>
      <c r="L23" s="669"/>
      <c r="M23" s="669"/>
      <c r="N23" s="669"/>
      <c r="O23" s="669"/>
      <c r="P23" s="669"/>
      <c r="Q23" s="669"/>
      <c r="R23" s="669"/>
      <c r="S23" s="669"/>
      <c r="T23" s="669"/>
      <c r="U23" s="670"/>
      <c r="V23" s="327"/>
      <c r="W23" s="327"/>
      <c r="X23" s="327"/>
    </row>
    <row r="24" spans="2:24" x14ac:dyDescent="0.2">
      <c r="B24" s="618"/>
      <c r="C24" s="619"/>
      <c r="D24" s="622"/>
      <c r="E24" s="618"/>
      <c r="F24" s="619"/>
      <c r="G24" s="624"/>
      <c r="H24" s="626">
        <f t="shared" ref="H24" si="7">SUM(D24+G24)</f>
        <v>0</v>
      </c>
      <c r="I24" s="343"/>
      <c r="J24" s="343"/>
      <c r="K24" s="668"/>
      <c r="L24" s="669"/>
      <c r="M24" s="669"/>
      <c r="N24" s="669"/>
      <c r="O24" s="669"/>
      <c r="P24" s="669"/>
      <c r="Q24" s="669"/>
      <c r="R24" s="669"/>
      <c r="S24" s="669"/>
      <c r="T24" s="669"/>
      <c r="U24" s="670"/>
      <c r="V24" s="327"/>
      <c r="W24" s="327"/>
      <c r="X24" s="327"/>
    </row>
    <row r="25" spans="2:24" x14ac:dyDescent="0.2">
      <c r="B25" s="620"/>
      <c r="C25" s="621"/>
      <c r="D25" s="623"/>
      <c r="E25" s="620"/>
      <c r="F25" s="621"/>
      <c r="G25" s="625"/>
      <c r="H25" s="627"/>
      <c r="I25" s="343"/>
      <c r="J25" s="343"/>
      <c r="K25" s="668"/>
      <c r="L25" s="669"/>
      <c r="M25" s="669"/>
      <c r="N25" s="669"/>
      <c r="O25" s="669"/>
      <c r="P25" s="669"/>
      <c r="Q25" s="669"/>
      <c r="R25" s="669"/>
      <c r="S25" s="669"/>
      <c r="T25" s="669"/>
      <c r="U25" s="670"/>
      <c r="V25" s="327"/>
      <c r="W25" s="327"/>
      <c r="X25" s="327"/>
    </row>
    <row r="26" spans="2:24" x14ac:dyDescent="0.2">
      <c r="B26" s="618"/>
      <c r="C26" s="619"/>
      <c r="D26" s="622"/>
      <c r="E26" s="618"/>
      <c r="F26" s="619"/>
      <c r="G26" s="624"/>
      <c r="H26" s="626">
        <f t="shared" ref="H26" si="8">SUM(D26+G26)</f>
        <v>0</v>
      </c>
      <c r="I26" s="343"/>
      <c r="J26" s="343"/>
      <c r="K26" s="668"/>
      <c r="L26" s="669"/>
      <c r="M26" s="669"/>
      <c r="N26" s="669"/>
      <c r="O26" s="669"/>
      <c r="P26" s="669"/>
      <c r="Q26" s="669"/>
      <c r="R26" s="669"/>
      <c r="S26" s="669"/>
      <c r="T26" s="669"/>
      <c r="U26" s="670"/>
      <c r="V26" s="327"/>
      <c r="W26" s="327"/>
      <c r="X26" s="327"/>
    </row>
    <row r="27" spans="2:24" ht="13.5" thickBot="1" x14ac:dyDescent="0.25">
      <c r="B27" s="620"/>
      <c r="C27" s="621"/>
      <c r="D27" s="623"/>
      <c r="E27" s="620"/>
      <c r="F27" s="621"/>
      <c r="G27" s="625"/>
      <c r="H27" s="627"/>
      <c r="I27" s="343"/>
      <c r="J27" s="343"/>
      <c r="K27" s="668"/>
      <c r="L27" s="669"/>
      <c r="M27" s="669"/>
      <c r="N27" s="669"/>
      <c r="O27" s="669"/>
      <c r="P27" s="669"/>
      <c r="Q27" s="669"/>
      <c r="R27" s="669"/>
      <c r="S27" s="669"/>
      <c r="T27" s="669"/>
      <c r="U27" s="670"/>
      <c r="V27" s="327"/>
      <c r="W27" s="327"/>
      <c r="X27" s="327"/>
    </row>
    <row r="28" spans="2:24" x14ac:dyDescent="0.2">
      <c r="B28" s="636" t="s">
        <v>74</v>
      </c>
      <c r="C28" s="637"/>
      <c r="D28" s="640">
        <f>SUM(D10:D27)</f>
        <v>0</v>
      </c>
      <c r="E28" s="642" t="s">
        <v>74</v>
      </c>
      <c r="F28" s="637"/>
      <c r="G28" s="644">
        <f>SUM(G10:G27)</f>
        <v>0</v>
      </c>
      <c r="H28" s="646">
        <f>SUM(H10:H27)</f>
        <v>0</v>
      </c>
      <c r="I28" s="343"/>
      <c r="J28" s="343"/>
      <c r="K28" s="668"/>
      <c r="L28" s="669"/>
      <c r="M28" s="669"/>
      <c r="N28" s="669"/>
      <c r="O28" s="669"/>
      <c r="P28" s="669"/>
      <c r="Q28" s="669"/>
      <c r="R28" s="669"/>
      <c r="S28" s="669"/>
      <c r="T28" s="669"/>
      <c r="U28" s="670"/>
      <c r="V28" s="327"/>
      <c r="W28" s="327"/>
      <c r="X28" s="327"/>
    </row>
    <row r="29" spans="2:24" ht="13.5" thickBot="1" x14ac:dyDescent="0.25">
      <c r="B29" s="638"/>
      <c r="C29" s="639"/>
      <c r="D29" s="641"/>
      <c r="E29" s="643"/>
      <c r="F29" s="639"/>
      <c r="G29" s="645"/>
      <c r="H29" s="647"/>
      <c r="I29" s="343"/>
      <c r="J29" s="343"/>
      <c r="K29" s="668"/>
      <c r="L29" s="669"/>
      <c r="M29" s="669"/>
      <c r="N29" s="669"/>
      <c r="O29" s="669"/>
      <c r="P29" s="669"/>
      <c r="Q29" s="669"/>
      <c r="R29" s="669"/>
      <c r="S29" s="669"/>
      <c r="T29" s="669"/>
      <c r="U29" s="670"/>
      <c r="V29" s="327"/>
      <c r="W29" s="327"/>
      <c r="X29" s="327"/>
    </row>
    <row r="30" spans="2:24" x14ac:dyDescent="0.2">
      <c r="B30" s="343"/>
      <c r="C30" s="343"/>
      <c r="D30" s="343"/>
      <c r="E30" s="343"/>
      <c r="F30" s="343"/>
      <c r="G30" s="343"/>
      <c r="H30" s="343"/>
      <c r="I30" s="343"/>
      <c r="J30" s="343"/>
      <c r="K30" s="671"/>
      <c r="L30" s="672"/>
      <c r="M30" s="672"/>
      <c r="N30" s="672"/>
      <c r="O30" s="672"/>
      <c r="P30" s="672"/>
      <c r="Q30" s="672"/>
      <c r="R30" s="672"/>
      <c r="S30" s="672"/>
      <c r="T30" s="672"/>
      <c r="U30" s="673"/>
      <c r="V30" s="327"/>
      <c r="W30" s="327"/>
      <c r="X30" s="327"/>
    </row>
    <row r="31" spans="2:24" x14ac:dyDescent="0.2">
      <c r="B31" s="327"/>
      <c r="C31" s="327"/>
      <c r="D31" s="327"/>
      <c r="N31" s="344"/>
      <c r="O31" s="344"/>
      <c r="P31" s="345"/>
      <c r="Q31" s="344"/>
      <c r="R31" s="344"/>
      <c r="S31" s="143"/>
      <c r="T31" s="143"/>
    </row>
    <row r="32" spans="2:24" ht="18.75" customHeight="1" x14ac:dyDescent="0.2">
      <c r="B32" s="615" t="s">
        <v>137</v>
      </c>
      <c r="C32" s="615"/>
      <c r="D32" s="615"/>
      <c r="E32" s="615"/>
      <c r="F32" s="615"/>
      <c r="G32" s="615"/>
      <c r="H32" s="615"/>
      <c r="I32" s="615"/>
      <c r="J32" s="615"/>
      <c r="K32" s="615"/>
      <c r="L32" s="615"/>
      <c r="M32" s="615"/>
      <c r="N32" s="615"/>
      <c r="O32" s="615"/>
      <c r="P32" s="615"/>
      <c r="Q32" s="615"/>
      <c r="R32" s="615"/>
      <c r="S32" s="615"/>
      <c r="T32" s="615"/>
    </row>
    <row r="34" spans="2:27" ht="15" x14ac:dyDescent="0.2">
      <c r="B34" s="632" t="s">
        <v>128</v>
      </c>
      <c r="C34" s="633"/>
      <c r="D34" s="145" t="s">
        <v>125</v>
      </c>
      <c r="E34" s="634" t="s">
        <v>190</v>
      </c>
      <c r="F34" s="635"/>
      <c r="G34" s="144" t="s">
        <v>126</v>
      </c>
      <c r="H34" s="142" t="s">
        <v>74</v>
      </c>
      <c r="K34" s="648" t="s">
        <v>40</v>
      </c>
      <c r="L34" s="649"/>
      <c r="M34" s="649"/>
      <c r="N34" s="649"/>
      <c r="O34" s="649"/>
      <c r="P34" s="649"/>
      <c r="Q34" s="649"/>
      <c r="R34" s="649"/>
      <c r="S34" s="649"/>
      <c r="T34" s="152" t="s">
        <v>41</v>
      </c>
      <c r="U34" s="153" t="s">
        <v>136</v>
      </c>
      <c r="V34" s="263"/>
      <c r="W34" s="263"/>
      <c r="X34" s="263"/>
      <c r="Z34" s="682"/>
      <c r="AA34" s="682"/>
    </row>
    <row r="35" spans="2:27" x14ac:dyDescent="0.2">
      <c r="B35" s="618"/>
      <c r="C35" s="619"/>
      <c r="D35" s="622"/>
      <c r="E35" s="618"/>
      <c r="F35" s="619"/>
      <c r="G35" s="624"/>
      <c r="H35" s="626">
        <f t="shared" ref="H35" si="9">SUM(D35+G35)</f>
        <v>0</v>
      </c>
      <c r="K35" s="154">
        <v>1</v>
      </c>
      <c r="L35" s="612" t="s">
        <v>42</v>
      </c>
      <c r="M35" s="674"/>
      <c r="N35" s="674"/>
      <c r="O35" s="613"/>
      <c r="P35" s="651">
        <f>P36+P37</f>
        <v>0</v>
      </c>
      <c r="Q35" s="652"/>
      <c r="R35" s="652"/>
      <c r="S35" s="652"/>
      <c r="T35" s="155" t="s">
        <v>141</v>
      </c>
      <c r="U35" s="156" t="s">
        <v>134</v>
      </c>
      <c r="V35" s="264"/>
      <c r="W35" s="264"/>
      <c r="X35" s="264"/>
      <c r="Z35" s="682"/>
      <c r="AA35" s="682"/>
    </row>
    <row r="36" spans="2:27" ht="16.5" thickBot="1" x14ac:dyDescent="0.3">
      <c r="B36" s="620"/>
      <c r="C36" s="621"/>
      <c r="D36" s="623"/>
      <c r="E36" s="620"/>
      <c r="F36" s="621"/>
      <c r="G36" s="625"/>
      <c r="H36" s="627"/>
      <c r="K36" s="157">
        <v>2</v>
      </c>
      <c r="L36" s="675" t="s">
        <v>44</v>
      </c>
      <c r="M36" s="676"/>
      <c r="N36" s="676"/>
      <c r="O36" s="677"/>
      <c r="P36" s="653">
        <f>P40+P41</f>
        <v>0</v>
      </c>
      <c r="Q36" s="653"/>
      <c r="R36" s="654"/>
      <c r="S36" s="653"/>
      <c r="T36" s="150" t="s">
        <v>142</v>
      </c>
      <c r="U36" s="158" t="s">
        <v>146</v>
      </c>
      <c r="V36" s="264"/>
      <c r="W36" s="264"/>
      <c r="X36" s="264"/>
      <c r="Z36" s="344"/>
      <c r="AA36" s="344"/>
    </row>
    <row r="37" spans="2:27" ht="14.25" thickTop="1" thickBot="1" x14ac:dyDescent="0.25">
      <c r="B37" s="618"/>
      <c r="C37" s="619"/>
      <c r="D37" s="622"/>
      <c r="E37" s="618"/>
      <c r="F37" s="619"/>
      <c r="G37" s="624"/>
      <c r="H37" s="626">
        <f t="shared" ref="H37" si="10">SUM(D37+G37)</f>
        <v>0</v>
      </c>
      <c r="K37" s="157">
        <v>3</v>
      </c>
      <c r="L37" s="678" t="s">
        <v>46</v>
      </c>
      <c r="M37" s="679"/>
      <c r="N37" s="679"/>
      <c r="O37" s="680"/>
      <c r="P37" s="655">
        <f>' 11-EXPENSE 8th Period'!$I$131</f>
        <v>0</v>
      </c>
      <c r="Q37" s="655"/>
      <c r="R37" s="655"/>
      <c r="S37" s="655"/>
      <c r="T37" s="159" t="s">
        <v>135</v>
      </c>
      <c r="U37" s="160" t="s">
        <v>198</v>
      </c>
      <c r="V37" s="265"/>
      <c r="W37" s="265"/>
      <c r="X37" s="265"/>
      <c r="Z37" s="344"/>
      <c r="AA37" s="344"/>
    </row>
    <row r="38" spans="2:27" ht="16.5" thickBot="1" x14ac:dyDescent="0.3">
      <c r="B38" s="620"/>
      <c r="C38" s="621"/>
      <c r="D38" s="623"/>
      <c r="E38" s="620"/>
      <c r="F38" s="621"/>
      <c r="G38" s="625"/>
      <c r="H38" s="627"/>
      <c r="K38" s="161">
        <v>4</v>
      </c>
      <c r="L38" s="162"/>
      <c r="M38" s="656" t="s">
        <v>47</v>
      </c>
      <c r="N38" s="656"/>
      <c r="O38" s="656"/>
      <c r="P38" s="656"/>
      <c r="Q38" s="656"/>
      <c r="R38" s="657" t="e">
        <f>IF($X$9="A. Adjusted Total Project Cost",P36/P35,P36/P37)</f>
        <v>#DIV/0!</v>
      </c>
      <c r="S38" s="658"/>
      <c r="T38" s="163"/>
      <c r="U38" s="164" t="s">
        <v>143</v>
      </c>
      <c r="V38" s="266"/>
      <c r="W38" s="266"/>
      <c r="X38" s="266"/>
      <c r="Z38" s="344"/>
      <c r="AA38" s="344"/>
    </row>
    <row r="39" spans="2:27" ht="15.75" x14ac:dyDescent="0.25">
      <c r="B39" s="618"/>
      <c r="C39" s="619"/>
      <c r="D39" s="622"/>
      <c r="E39" s="618"/>
      <c r="F39" s="619"/>
      <c r="G39" s="624"/>
      <c r="H39" s="626">
        <f t="shared" ref="H39" si="11">SUM(D39+G39)</f>
        <v>0</v>
      </c>
      <c r="K39" s="628" t="e">
        <f>IF(R38&gt;X11-0.000001, "OK for minimum match.", "BELOW minimum match!   Add note to explain.")</f>
        <v>#DIV/0!</v>
      </c>
      <c r="L39" s="629"/>
      <c r="M39" s="629"/>
      <c r="N39" s="629"/>
      <c r="O39" s="629"/>
      <c r="P39" s="629"/>
      <c r="Q39" s="629"/>
      <c r="R39" s="629"/>
      <c r="S39" s="629"/>
      <c r="T39" s="630"/>
      <c r="U39" s="165"/>
      <c r="V39" s="266"/>
      <c r="W39" s="266"/>
      <c r="X39" s="266"/>
      <c r="Z39" s="344"/>
      <c r="AA39" s="344"/>
    </row>
    <row r="40" spans="2:27" x14ac:dyDescent="0.2">
      <c r="B40" s="620"/>
      <c r="C40" s="621"/>
      <c r="D40" s="623"/>
      <c r="E40" s="620"/>
      <c r="F40" s="621"/>
      <c r="G40" s="625"/>
      <c r="H40" s="627"/>
      <c r="K40" s="659" t="s">
        <v>48</v>
      </c>
      <c r="L40" s="660"/>
      <c r="M40" s="661"/>
      <c r="N40" s="612" t="s">
        <v>49</v>
      </c>
      <c r="O40" s="613"/>
      <c r="P40" s="687">
        <f>D53</f>
        <v>0</v>
      </c>
      <c r="Q40" s="687"/>
      <c r="R40" s="687"/>
      <c r="S40" s="688"/>
      <c r="T40" s="166" t="s">
        <v>139</v>
      </c>
      <c r="U40" s="167" t="s">
        <v>131</v>
      </c>
      <c r="V40" s="267"/>
      <c r="W40" s="267"/>
      <c r="X40" s="267"/>
      <c r="Z40" s="344"/>
      <c r="AA40" s="344"/>
    </row>
    <row r="41" spans="2:27" x14ac:dyDescent="0.2">
      <c r="B41" s="618"/>
      <c r="C41" s="619"/>
      <c r="D41" s="622"/>
      <c r="E41" s="618"/>
      <c r="F41" s="619"/>
      <c r="G41" s="624"/>
      <c r="H41" s="626">
        <f t="shared" ref="H41" si="12">SUM(D41+G41)</f>
        <v>0</v>
      </c>
      <c r="K41" s="662" t="s">
        <v>51</v>
      </c>
      <c r="L41" s="663"/>
      <c r="M41" s="664"/>
      <c r="N41" s="616" t="s">
        <v>52</v>
      </c>
      <c r="O41" s="617"/>
      <c r="P41" s="689">
        <f>G53</f>
        <v>0</v>
      </c>
      <c r="Q41" s="690"/>
      <c r="R41" s="690"/>
      <c r="S41" s="691"/>
      <c r="T41" s="168" t="s">
        <v>53</v>
      </c>
      <c r="U41" s="169" t="s">
        <v>133</v>
      </c>
      <c r="V41" s="268"/>
      <c r="W41" s="268"/>
      <c r="X41" s="268"/>
      <c r="Z41" s="344"/>
      <c r="AA41" s="344"/>
    </row>
    <row r="42" spans="2:27" x14ac:dyDescent="0.2">
      <c r="B42" s="620"/>
      <c r="C42" s="621"/>
      <c r="D42" s="623"/>
      <c r="E42" s="620"/>
      <c r="F42" s="621"/>
      <c r="G42" s="625"/>
      <c r="H42" s="627"/>
      <c r="R42" s="307"/>
      <c r="Z42" s="344"/>
      <c r="AA42" s="344"/>
    </row>
    <row r="43" spans="2:27" ht="14.25" x14ac:dyDescent="0.2">
      <c r="B43" s="618"/>
      <c r="C43" s="619"/>
      <c r="D43" s="622"/>
      <c r="E43" s="618"/>
      <c r="F43" s="619"/>
      <c r="G43" s="624"/>
      <c r="H43" s="626">
        <f t="shared" ref="H43" si="13">SUM(D43+G43)</f>
        <v>0</v>
      </c>
      <c r="K43" s="608" t="s">
        <v>127</v>
      </c>
      <c r="L43" s="608"/>
      <c r="M43" s="608"/>
      <c r="N43" s="608"/>
      <c r="O43" s="608"/>
      <c r="P43" s="608"/>
      <c r="Q43" s="608"/>
      <c r="R43" s="608"/>
      <c r="S43" s="608"/>
      <c r="T43" s="608"/>
      <c r="U43" s="608"/>
      <c r="V43" s="304"/>
      <c r="W43" s="304"/>
      <c r="X43" s="304"/>
      <c r="Z43" s="681"/>
      <c r="AA43" s="681"/>
    </row>
    <row r="44" spans="2:27" x14ac:dyDescent="0.2">
      <c r="B44" s="620"/>
      <c r="C44" s="621"/>
      <c r="D44" s="623"/>
      <c r="E44" s="620"/>
      <c r="F44" s="621"/>
      <c r="G44" s="625"/>
      <c r="H44" s="627"/>
      <c r="K44" s="665"/>
      <c r="L44" s="666"/>
      <c r="M44" s="666"/>
      <c r="N44" s="666"/>
      <c r="O44" s="666"/>
      <c r="P44" s="666"/>
      <c r="Q44" s="666"/>
      <c r="R44" s="666"/>
      <c r="S44" s="666"/>
      <c r="T44" s="666"/>
      <c r="U44" s="667"/>
      <c r="V44" s="327"/>
      <c r="W44" s="327"/>
      <c r="X44" s="327"/>
      <c r="Z44" s="226"/>
      <c r="AA44" s="226"/>
    </row>
    <row r="45" spans="2:27" x14ac:dyDescent="0.2">
      <c r="B45" s="618"/>
      <c r="C45" s="619"/>
      <c r="D45" s="622"/>
      <c r="E45" s="618"/>
      <c r="F45" s="619"/>
      <c r="G45" s="624"/>
      <c r="H45" s="626">
        <f t="shared" ref="H45" si="14">SUM(D45+G45)</f>
        <v>0</v>
      </c>
      <c r="K45" s="668"/>
      <c r="L45" s="669"/>
      <c r="M45" s="669"/>
      <c r="N45" s="669"/>
      <c r="O45" s="669"/>
      <c r="P45" s="669"/>
      <c r="Q45" s="669"/>
      <c r="R45" s="669"/>
      <c r="S45" s="669"/>
      <c r="T45" s="669"/>
      <c r="U45" s="670"/>
      <c r="V45" s="327"/>
      <c r="W45" s="327"/>
      <c r="X45" s="327"/>
    </row>
    <row r="46" spans="2:27" x14ac:dyDescent="0.2">
      <c r="B46" s="620"/>
      <c r="C46" s="621"/>
      <c r="D46" s="623"/>
      <c r="E46" s="620"/>
      <c r="F46" s="621"/>
      <c r="G46" s="625"/>
      <c r="H46" s="627"/>
      <c r="K46" s="668"/>
      <c r="L46" s="669"/>
      <c r="M46" s="669"/>
      <c r="N46" s="669"/>
      <c r="O46" s="669"/>
      <c r="P46" s="669"/>
      <c r="Q46" s="669"/>
      <c r="R46" s="669"/>
      <c r="S46" s="669"/>
      <c r="T46" s="669"/>
      <c r="U46" s="670"/>
      <c r="V46" s="327"/>
      <c r="W46" s="327"/>
      <c r="X46" s="327"/>
    </row>
    <row r="47" spans="2:27" x14ac:dyDescent="0.2">
      <c r="B47" s="618"/>
      <c r="C47" s="619"/>
      <c r="D47" s="622"/>
      <c r="E47" s="618"/>
      <c r="F47" s="619"/>
      <c r="G47" s="624"/>
      <c r="H47" s="626">
        <f t="shared" ref="H47" si="15">SUM(D47+G47)</f>
        <v>0</v>
      </c>
      <c r="K47" s="668"/>
      <c r="L47" s="669"/>
      <c r="M47" s="669"/>
      <c r="N47" s="669"/>
      <c r="O47" s="669"/>
      <c r="P47" s="669"/>
      <c r="Q47" s="669"/>
      <c r="R47" s="669"/>
      <c r="S47" s="669"/>
      <c r="T47" s="669"/>
      <c r="U47" s="670"/>
      <c r="V47" s="327"/>
      <c r="W47" s="327"/>
      <c r="X47" s="327"/>
    </row>
    <row r="48" spans="2:27" x14ac:dyDescent="0.2">
      <c r="B48" s="620"/>
      <c r="C48" s="621"/>
      <c r="D48" s="623"/>
      <c r="E48" s="620"/>
      <c r="F48" s="621"/>
      <c r="G48" s="625"/>
      <c r="H48" s="627"/>
      <c r="K48" s="668"/>
      <c r="L48" s="669"/>
      <c r="M48" s="669"/>
      <c r="N48" s="669"/>
      <c r="O48" s="669"/>
      <c r="P48" s="669"/>
      <c r="Q48" s="669"/>
      <c r="R48" s="669"/>
      <c r="S48" s="669"/>
      <c r="T48" s="669"/>
      <c r="U48" s="670"/>
      <c r="V48" s="327"/>
      <c r="W48" s="327"/>
      <c r="X48" s="327"/>
    </row>
    <row r="49" spans="2:24" x14ac:dyDescent="0.2">
      <c r="B49" s="618"/>
      <c r="C49" s="619"/>
      <c r="D49" s="622">
        <v>0</v>
      </c>
      <c r="E49" s="618"/>
      <c r="F49" s="619"/>
      <c r="G49" s="624">
        <v>0</v>
      </c>
      <c r="H49" s="626">
        <f t="shared" ref="H49" si="16">SUM(D49+G49)</f>
        <v>0</v>
      </c>
      <c r="K49" s="668"/>
      <c r="L49" s="669"/>
      <c r="M49" s="669"/>
      <c r="N49" s="669"/>
      <c r="O49" s="669"/>
      <c r="P49" s="669"/>
      <c r="Q49" s="669"/>
      <c r="R49" s="669"/>
      <c r="S49" s="669"/>
      <c r="T49" s="669"/>
      <c r="U49" s="670"/>
      <c r="V49" s="327"/>
      <c r="W49" s="327"/>
      <c r="X49" s="327"/>
    </row>
    <row r="50" spans="2:24" x14ac:dyDescent="0.2">
      <c r="B50" s="620"/>
      <c r="C50" s="621"/>
      <c r="D50" s="623"/>
      <c r="E50" s="620"/>
      <c r="F50" s="621"/>
      <c r="G50" s="625"/>
      <c r="H50" s="627"/>
      <c r="K50" s="668"/>
      <c r="L50" s="669"/>
      <c r="M50" s="669"/>
      <c r="N50" s="669"/>
      <c r="O50" s="669"/>
      <c r="P50" s="669"/>
      <c r="Q50" s="669"/>
      <c r="R50" s="669"/>
      <c r="S50" s="669"/>
      <c r="T50" s="669"/>
      <c r="U50" s="670"/>
      <c r="V50" s="327"/>
      <c r="W50" s="327"/>
      <c r="X50" s="327"/>
    </row>
    <row r="51" spans="2:24" x14ac:dyDescent="0.2">
      <c r="B51" s="618"/>
      <c r="C51" s="619"/>
      <c r="D51" s="622">
        <v>0</v>
      </c>
      <c r="E51" s="618"/>
      <c r="F51" s="619"/>
      <c r="G51" s="624">
        <v>0</v>
      </c>
      <c r="H51" s="626">
        <f t="shared" ref="H51" si="17">SUM(D51+G51)</f>
        <v>0</v>
      </c>
      <c r="K51" s="668"/>
      <c r="L51" s="669"/>
      <c r="M51" s="669"/>
      <c r="N51" s="669"/>
      <c r="O51" s="669"/>
      <c r="P51" s="669"/>
      <c r="Q51" s="669"/>
      <c r="R51" s="669"/>
      <c r="S51" s="669"/>
      <c r="T51" s="669"/>
      <c r="U51" s="670"/>
      <c r="V51" s="327"/>
      <c r="W51" s="327"/>
      <c r="X51" s="327"/>
    </row>
    <row r="52" spans="2:24" ht="13.5" thickBot="1" x14ac:dyDescent="0.25">
      <c r="B52" s="620"/>
      <c r="C52" s="621"/>
      <c r="D52" s="623"/>
      <c r="E52" s="620"/>
      <c r="F52" s="621"/>
      <c r="G52" s="625"/>
      <c r="H52" s="627"/>
      <c r="K52" s="668"/>
      <c r="L52" s="669"/>
      <c r="M52" s="669"/>
      <c r="N52" s="669"/>
      <c r="O52" s="669"/>
      <c r="P52" s="669"/>
      <c r="Q52" s="669"/>
      <c r="R52" s="669"/>
      <c r="S52" s="669"/>
      <c r="T52" s="669"/>
      <c r="U52" s="670"/>
      <c r="V52" s="327"/>
      <c r="W52" s="327"/>
      <c r="X52" s="327"/>
    </row>
    <row r="53" spans="2:24" x14ac:dyDescent="0.2">
      <c r="B53" s="636" t="s">
        <v>74</v>
      </c>
      <c r="C53" s="637"/>
      <c r="D53" s="640">
        <f>SUM(D35:D52)</f>
        <v>0</v>
      </c>
      <c r="E53" s="642" t="s">
        <v>74</v>
      </c>
      <c r="F53" s="637"/>
      <c r="G53" s="644">
        <f>SUM(G35:G52)</f>
        <v>0</v>
      </c>
      <c r="H53" s="646">
        <f>SUM(H35:H52)</f>
        <v>0</v>
      </c>
      <c r="K53" s="668"/>
      <c r="L53" s="669"/>
      <c r="M53" s="669"/>
      <c r="N53" s="669"/>
      <c r="O53" s="669"/>
      <c r="P53" s="669"/>
      <c r="Q53" s="669"/>
      <c r="R53" s="669"/>
      <c r="S53" s="669"/>
      <c r="T53" s="669"/>
      <c r="U53" s="670"/>
      <c r="V53" s="327"/>
      <c r="W53" s="327"/>
      <c r="X53" s="327"/>
    </row>
    <row r="54" spans="2:24" ht="13.5" thickBot="1" x14ac:dyDescent="0.25">
      <c r="B54" s="638"/>
      <c r="C54" s="639"/>
      <c r="D54" s="641"/>
      <c r="E54" s="643"/>
      <c r="F54" s="639"/>
      <c r="G54" s="645"/>
      <c r="H54" s="647"/>
      <c r="K54" s="668"/>
      <c r="L54" s="669"/>
      <c r="M54" s="669"/>
      <c r="N54" s="669"/>
      <c r="O54" s="669"/>
      <c r="P54" s="669"/>
      <c r="Q54" s="669"/>
      <c r="R54" s="669"/>
      <c r="S54" s="669"/>
      <c r="T54" s="669"/>
      <c r="U54" s="670"/>
      <c r="V54" s="327"/>
      <c r="W54" s="327"/>
      <c r="X54" s="327"/>
    </row>
    <row r="55" spans="2:24" x14ac:dyDescent="0.2">
      <c r="K55" s="671"/>
      <c r="L55" s="672"/>
      <c r="M55" s="672"/>
      <c r="N55" s="672"/>
      <c r="O55" s="672"/>
      <c r="P55" s="672"/>
      <c r="Q55" s="672"/>
      <c r="R55" s="672"/>
      <c r="S55" s="672"/>
      <c r="T55" s="672"/>
      <c r="U55" s="673"/>
      <c r="V55" s="327"/>
      <c r="W55" s="327"/>
      <c r="X55" s="327"/>
    </row>
  </sheetData>
  <sheetProtection algorithmName="SHA-512" hashValue="Nu442RHiEgrCO89AqtTfmXT3Z610DK51YAzQtWlrsiNbiqgcmKXJ+V208Ccf54vLlKFhnNWCHpo2Sm5KIZfg2w==" saltValue="zpZT9hPrXU9QUBZM4QZzSw==" spinCount="100000" sheet="1" objects="1" scenarios="1"/>
  <mergeCells count="149">
    <mergeCell ref="W7:X7"/>
    <mergeCell ref="B1:U1"/>
    <mergeCell ref="B2:U5"/>
    <mergeCell ref="K44:U55"/>
    <mergeCell ref="L35:O35"/>
    <mergeCell ref="L36:O36"/>
    <mergeCell ref="L37:O37"/>
    <mergeCell ref="P15:S15"/>
    <mergeCell ref="P16:S16"/>
    <mergeCell ref="N15:O15"/>
    <mergeCell ref="K39:T39"/>
    <mergeCell ref="P40:S40"/>
    <mergeCell ref="P41:S41"/>
    <mergeCell ref="M38:Q38"/>
    <mergeCell ref="R38:S38"/>
    <mergeCell ref="K40:M40"/>
    <mergeCell ref="K41:M41"/>
    <mergeCell ref="K43:U43"/>
    <mergeCell ref="B53:C54"/>
    <mergeCell ref="D53:D54"/>
    <mergeCell ref="E53:F54"/>
    <mergeCell ref="G53:G54"/>
    <mergeCell ref="H53:H54"/>
    <mergeCell ref="E43:F44"/>
    <mergeCell ref="Z43:AA43"/>
    <mergeCell ref="K34:S34"/>
    <mergeCell ref="Z34:AA34"/>
    <mergeCell ref="P35:S35"/>
    <mergeCell ref="Z35:AA35"/>
    <mergeCell ref="P36:S36"/>
    <mergeCell ref="P37:S37"/>
    <mergeCell ref="B51:C52"/>
    <mergeCell ref="D51:D52"/>
    <mergeCell ref="E51:F52"/>
    <mergeCell ref="G51:G52"/>
    <mergeCell ref="H51:H52"/>
    <mergeCell ref="B47:C48"/>
    <mergeCell ref="D47:D48"/>
    <mergeCell ref="E47:F48"/>
    <mergeCell ref="G47:G48"/>
    <mergeCell ref="H47:H48"/>
    <mergeCell ref="B49:C50"/>
    <mergeCell ref="D49:D50"/>
    <mergeCell ref="E49:F50"/>
    <mergeCell ref="G49:G50"/>
    <mergeCell ref="H49:H50"/>
    <mergeCell ref="B43:C44"/>
    <mergeCell ref="D43:D44"/>
    <mergeCell ref="H43:H44"/>
    <mergeCell ref="B45:C46"/>
    <mergeCell ref="D45:D46"/>
    <mergeCell ref="E45:F46"/>
    <mergeCell ref="G45:G46"/>
    <mergeCell ref="H45:H46"/>
    <mergeCell ref="B39:C40"/>
    <mergeCell ref="D39:D40"/>
    <mergeCell ref="E39:F40"/>
    <mergeCell ref="G39:G40"/>
    <mergeCell ref="H39:H40"/>
    <mergeCell ref="B41:C42"/>
    <mergeCell ref="D41:D42"/>
    <mergeCell ref="E41:F42"/>
    <mergeCell ref="G41:G42"/>
    <mergeCell ref="H41:H42"/>
    <mergeCell ref="G43:G44"/>
    <mergeCell ref="B34:C34"/>
    <mergeCell ref="E34:F34"/>
    <mergeCell ref="B35:C36"/>
    <mergeCell ref="D35:D36"/>
    <mergeCell ref="E35:F36"/>
    <mergeCell ref="G35:G36"/>
    <mergeCell ref="H35:H36"/>
    <mergeCell ref="B37:C38"/>
    <mergeCell ref="D37:D38"/>
    <mergeCell ref="E37:F38"/>
    <mergeCell ref="G37:G38"/>
    <mergeCell ref="H37:H38"/>
    <mergeCell ref="B28:C29"/>
    <mergeCell ref="D28:D29"/>
    <mergeCell ref="E28:F29"/>
    <mergeCell ref="G28:G29"/>
    <mergeCell ref="H28:H29"/>
    <mergeCell ref="K9:S9"/>
    <mergeCell ref="P10:S10"/>
    <mergeCell ref="P11:S11"/>
    <mergeCell ref="P12:S12"/>
    <mergeCell ref="M13:Q13"/>
    <mergeCell ref="R13:S13"/>
    <mergeCell ref="K15:M15"/>
    <mergeCell ref="K16:M16"/>
    <mergeCell ref="K18:U18"/>
    <mergeCell ref="K19:U30"/>
    <mergeCell ref="L10:O10"/>
    <mergeCell ref="L11:O11"/>
    <mergeCell ref="L12:O12"/>
    <mergeCell ref="B24:C25"/>
    <mergeCell ref="D24:D25"/>
    <mergeCell ref="E24:F25"/>
    <mergeCell ref="G24:G25"/>
    <mergeCell ref="H24:H25"/>
    <mergeCell ref="B26:C27"/>
    <mergeCell ref="B12:C13"/>
    <mergeCell ref="D12:D13"/>
    <mergeCell ref="E12:F13"/>
    <mergeCell ref="G12:G13"/>
    <mergeCell ref="H12:H13"/>
    <mergeCell ref="D26:D27"/>
    <mergeCell ref="E26:F27"/>
    <mergeCell ref="G26:G27"/>
    <mergeCell ref="H26:H27"/>
    <mergeCell ref="E18:F19"/>
    <mergeCell ref="G18:G19"/>
    <mergeCell ref="H18:H19"/>
    <mergeCell ref="B20:C21"/>
    <mergeCell ref="D20:D21"/>
    <mergeCell ref="E20:F21"/>
    <mergeCell ref="G20:G21"/>
    <mergeCell ref="H20:H21"/>
    <mergeCell ref="B22:C23"/>
    <mergeCell ref="D22:D23"/>
    <mergeCell ref="E22:F23"/>
    <mergeCell ref="G22:G23"/>
    <mergeCell ref="H22:H23"/>
    <mergeCell ref="B18:C19"/>
    <mergeCell ref="D18:D19"/>
    <mergeCell ref="N40:O40"/>
    <mergeCell ref="B7:T7"/>
    <mergeCell ref="B32:T32"/>
    <mergeCell ref="N41:O41"/>
    <mergeCell ref="B14:C15"/>
    <mergeCell ref="D14:D15"/>
    <mergeCell ref="E14:F15"/>
    <mergeCell ref="G14:G15"/>
    <mergeCell ref="H14:H15"/>
    <mergeCell ref="K14:T14"/>
    <mergeCell ref="B8:L8"/>
    <mergeCell ref="B16:C17"/>
    <mergeCell ref="D16:D17"/>
    <mergeCell ref="E16:F17"/>
    <mergeCell ref="G16:G17"/>
    <mergeCell ref="H16:H17"/>
    <mergeCell ref="N16:O16"/>
    <mergeCell ref="B9:C9"/>
    <mergeCell ref="E9:F9"/>
    <mergeCell ref="B10:C11"/>
    <mergeCell ref="D10:D11"/>
    <mergeCell ref="E10:F11"/>
    <mergeCell ref="G10:G11"/>
    <mergeCell ref="H10:H11"/>
  </mergeCells>
  <printOptions verticalCentered="1"/>
  <pageMargins left="0.25" right="0" top="0" bottom="0" header="0.3" footer="0.3"/>
  <pageSetup scale="69" fitToHeight="0" orientation="landscape" horizontalDpi="90" verticalDpi="90" r:id="rId1"/>
  <drawing r:id="rId2"/>
  <legacyDrawing r:id="rId3"/>
  <oleObjects>
    <mc:AlternateContent xmlns:mc="http://schemas.openxmlformats.org/markup-compatibility/2006">
      <mc:Choice Requires="x14">
        <oleObject progId="Word.Document.12" shapeId="9217" r:id="rId4">
          <objectPr defaultSize="0" r:id="rId5">
            <anchor moveWithCells="1">
              <from>
                <xdr:col>24</xdr:col>
                <xdr:colOff>476250</xdr:colOff>
                <xdr:row>3</xdr:row>
                <xdr:rowOff>114300</xdr:rowOff>
              </from>
              <to>
                <xdr:col>34</xdr:col>
                <xdr:colOff>466725</xdr:colOff>
                <xdr:row>45</xdr:row>
                <xdr:rowOff>123825</xdr:rowOff>
              </to>
            </anchor>
          </objectPr>
        </oleObject>
      </mc:Choice>
      <mc:Fallback>
        <oleObject progId="Word.Document.12" shapeId="9217" r:id="rId4"/>
      </mc:Fallback>
    </mc:AlternateContent>
  </oleObjects>
  <extLst>
    <ext xmlns:x14="http://schemas.microsoft.com/office/spreadsheetml/2009/9/main" uri="{CCE6A557-97BC-4b89-ADB6-D9C93CAAB3DF}">
      <x14:dataValidations xmlns:xm="http://schemas.microsoft.com/office/excel/2006/main" count="1">
        <x14:dataValidation type="list" allowBlank="1" showInputMessage="1" showErrorMessage="1" xr:uid="{2A364A80-E98B-45CF-A197-F5339B1828B4}">
          <x14:formula1>
            <xm:f>Background!$A$2:$A$3</xm:f>
          </x14:formula1>
          <xm:sqref>X9</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499984740745262"/>
    <pageSetUpPr fitToPage="1"/>
  </sheetPr>
  <dimension ref="A1:P26"/>
  <sheetViews>
    <sheetView showGridLines="0" zoomScale="110" zoomScaleNormal="110" workbookViewId="0">
      <selection activeCell="E17" sqref="E17:H17"/>
    </sheetView>
  </sheetViews>
  <sheetFormatPr defaultColWidth="9.140625" defaultRowHeight="12.75" x14ac:dyDescent="0.2"/>
  <cols>
    <col min="1" max="1" width="5.85546875" style="63" customWidth="1"/>
    <col min="2" max="2" width="18.85546875" style="63" customWidth="1"/>
    <col min="3" max="3" width="4.7109375" style="63" customWidth="1"/>
    <col min="4" max="4" width="10.7109375" style="63" customWidth="1"/>
    <col min="5" max="5" width="14.42578125" style="63" customWidth="1"/>
    <col min="6" max="7" width="13.85546875" style="63" customWidth="1"/>
    <col min="8" max="8" width="13.28515625" style="63" customWidth="1"/>
    <col min="9" max="9" width="12.42578125" style="63" customWidth="1"/>
    <col min="10" max="10" width="12.85546875" style="63" customWidth="1"/>
    <col min="11" max="11" width="12.7109375" style="63" customWidth="1"/>
    <col min="12" max="12" width="14" style="63" customWidth="1"/>
    <col min="13" max="16384" width="9.140625" style="63"/>
  </cols>
  <sheetData>
    <row r="1" spans="1:12" ht="18.75" x14ac:dyDescent="0.3">
      <c r="A1" s="695" t="s">
        <v>54</v>
      </c>
      <c r="B1" s="695"/>
      <c r="C1" s="695"/>
      <c r="D1" s="695"/>
      <c r="E1" s="695"/>
      <c r="F1" s="695"/>
      <c r="G1" s="695"/>
      <c r="H1" s="695"/>
      <c r="I1" s="346"/>
    </row>
    <row r="2" spans="1:12" ht="15" x14ac:dyDescent="0.25">
      <c r="B2" s="347" t="s">
        <v>55</v>
      </c>
      <c r="C2" s="696" t="str">
        <f>'2-Budget JUSTIFY'!$A$4</f>
        <v>ENTER APPLICANT/SUBRECIPIENT NAME HERE</v>
      </c>
      <c r="D2" s="696"/>
      <c r="E2" s="696"/>
      <c r="F2" s="696"/>
    </row>
    <row r="3" spans="1:12" ht="18.75" x14ac:dyDescent="0.3">
      <c r="A3" s="348"/>
      <c r="B3" s="349" t="s">
        <v>56</v>
      </c>
      <c r="C3" s="697">
        <f>'4-EXPENSE 1st Period'!$F$6</f>
        <v>0</v>
      </c>
      <c r="D3" s="697"/>
      <c r="E3" s="350" t="s">
        <v>21</v>
      </c>
      <c r="F3" s="351"/>
    </row>
    <row r="4" spans="1:12" ht="18.75" x14ac:dyDescent="0.3">
      <c r="A4" s="348"/>
      <c r="B4" s="349"/>
      <c r="C4" s="77"/>
      <c r="D4" s="77"/>
      <c r="E4" s="77"/>
      <c r="F4" s="351"/>
    </row>
    <row r="5" spans="1:12" ht="15" x14ac:dyDescent="0.25">
      <c r="A5" s="352"/>
      <c r="B5" s="352"/>
      <c r="C5" s="352"/>
      <c r="D5" s="353"/>
      <c r="E5" s="354" t="s">
        <v>83</v>
      </c>
      <c r="F5" s="354" t="s">
        <v>147</v>
      </c>
      <c r="G5" s="354" t="s">
        <v>148</v>
      </c>
      <c r="H5" s="354" t="s">
        <v>149</v>
      </c>
      <c r="I5" s="354" t="s">
        <v>210</v>
      </c>
      <c r="J5" s="354" t="s">
        <v>211</v>
      </c>
      <c r="K5" s="354" t="s">
        <v>212</v>
      </c>
      <c r="L5" s="354" t="s">
        <v>213</v>
      </c>
    </row>
    <row r="6" spans="1:12" ht="15" x14ac:dyDescent="0.25">
      <c r="A6" s="355" t="s">
        <v>57</v>
      </c>
      <c r="B6" s="698" t="s">
        <v>58</v>
      </c>
      <c r="C6" s="699"/>
      <c r="D6" s="700"/>
      <c r="E6" s="356">
        <v>0</v>
      </c>
      <c r="F6" s="357">
        <f>$E$16</f>
        <v>0</v>
      </c>
      <c r="G6" s="357">
        <f>$F$16</f>
        <v>0</v>
      </c>
      <c r="H6" s="357">
        <f>$G$16</f>
        <v>0</v>
      </c>
      <c r="I6" s="357">
        <f>$H$16</f>
        <v>0</v>
      </c>
      <c r="J6" s="357">
        <f>$I$16</f>
        <v>0</v>
      </c>
      <c r="K6" s="357">
        <f>$J$16</f>
        <v>0</v>
      </c>
      <c r="L6" s="357">
        <f>$K$16</f>
        <v>0</v>
      </c>
    </row>
    <row r="7" spans="1:12" x14ac:dyDescent="0.2">
      <c r="A7" s="358" t="s">
        <v>59</v>
      </c>
      <c r="B7" s="359" t="s">
        <v>60</v>
      </c>
      <c r="C7" s="359" t="s">
        <v>61</v>
      </c>
      <c r="D7" s="359" t="s">
        <v>62</v>
      </c>
      <c r="E7" s="198">
        <v>0</v>
      </c>
      <c r="F7" s="198">
        <v>0</v>
      </c>
      <c r="G7" s="198">
        <v>0</v>
      </c>
      <c r="H7" s="198">
        <v>0</v>
      </c>
      <c r="I7" s="198">
        <v>0</v>
      </c>
      <c r="J7" s="198">
        <v>0</v>
      </c>
      <c r="K7" s="198">
        <v>0</v>
      </c>
      <c r="L7" s="198">
        <v>0</v>
      </c>
    </row>
    <row r="8" spans="1:12" x14ac:dyDescent="0.2">
      <c r="A8" s="360"/>
      <c r="B8" s="361"/>
      <c r="C8" s="359" t="s">
        <v>63</v>
      </c>
      <c r="D8" s="359" t="s">
        <v>64</v>
      </c>
      <c r="E8" s="198">
        <v>0</v>
      </c>
      <c r="F8" s="198">
        <v>0</v>
      </c>
      <c r="G8" s="198">
        <v>0</v>
      </c>
      <c r="H8" s="198">
        <v>0</v>
      </c>
      <c r="I8" s="198">
        <v>0</v>
      </c>
      <c r="J8" s="198">
        <v>0</v>
      </c>
      <c r="K8" s="198">
        <v>0</v>
      </c>
      <c r="L8" s="198">
        <v>0</v>
      </c>
    </row>
    <row r="9" spans="1:12" x14ac:dyDescent="0.2">
      <c r="A9" s="362"/>
      <c r="B9" s="363"/>
      <c r="C9" s="359" t="s">
        <v>65</v>
      </c>
      <c r="D9" s="359" t="s">
        <v>66</v>
      </c>
      <c r="E9" s="198">
        <v>0</v>
      </c>
      <c r="F9" s="198">
        <v>0</v>
      </c>
      <c r="G9" s="198">
        <v>0</v>
      </c>
      <c r="H9" s="198">
        <v>0</v>
      </c>
      <c r="I9" s="198">
        <v>0</v>
      </c>
      <c r="J9" s="198">
        <v>0</v>
      </c>
      <c r="K9" s="198">
        <v>0</v>
      </c>
      <c r="L9" s="198">
        <v>0</v>
      </c>
    </row>
    <row r="10" spans="1:12" x14ac:dyDescent="0.2">
      <c r="A10" s="362"/>
      <c r="B10" s="363"/>
      <c r="C10" s="359" t="s">
        <v>67</v>
      </c>
      <c r="D10" s="359" t="s">
        <v>68</v>
      </c>
      <c r="E10" s="198">
        <v>0</v>
      </c>
      <c r="F10" s="198">
        <v>0</v>
      </c>
      <c r="G10" s="198">
        <v>0</v>
      </c>
      <c r="H10" s="198">
        <v>0</v>
      </c>
      <c r="I10" s="198">
        <v>0</v>
      </c>
      <c r="J10" s="198">
        <v>0</v>
      </c>
      <c r="K10" s="198">
        <v>0</v>
      </c>
      <c r="L10" s="198">
        <v>0</v>
      </c>
    </row>
    <row r="11" spans="1:12" x14ac:dyDescent="0.2">
      <c r="A11" s="362"/>
      <c r="B11" s="363"/>
      <c r="C11" s="359" t="s">
        <v>69</v>
      </c>
      <c r="D11" s="364" t="s">
        <v>70</v>
      </c>
      <c r="E11" s="198">
        <v>0</v>
      </c>
      <c r="F11" s="198">
        <v>0</v>
      </c>
      <c r="G11" s="198">
        <v>0</v>
      </c>
      <c r="H11" s="198">
        <v>0</v>
      </c>
      <c r="I11" s="198">
        <v>0</v>
      </c>
      <c r="J11" s="198">
        <v>0</v>
      </c>
      <c r="K11" s="198">
        <v>0</v>
      </c>
      <c r="L11" s="198"/>
    </row>
    <row r="12" spans="1:12" x14ac:dyDescent="0.2">
      <c r="A12" s="358" t="s">
        <v>71</v>
      </c>
      <c r="B12" s="365" t="s">
        <v>72</v>
      </c>
      <c r="C12" s="359"/>
      <c r="D12" s="359"/>
      <c r="E12" s="357">
        <f t="shared" ref="E12:L12" si="0">SUM(E7:E11)</f>
        <v>0</v>
      </c>
      <c r="F12" s="357">
        <f t="shared" si="0"/>
        <v>0</v>
      </c>
      <c r="G12" s="357">
        <f t="shared" si="0"/>
        <v>0</v>
      </c>
      <c r="H12" s="357">
        <f t="shared" si="0"/>
        <v>0</v>
      </c>
      <c r="I12" s="357">
        <f t="shared" si="0"/>
        <v>0</v>
      </c>
      <c r="J12" s="357">
        <f t="shared" si="0"/>
        <v>0</v>
      </c>
      <c r="K12" s="357">
        <f t="shared" si="0"/>
        <v>0</v>
      </c>
      <c r="L12" s="357">
        <f t="shared" si="0"/>
        <v>0</v>
      </c>
    </row>
    <row r="13" spans="1:12" x14ac:dyDescent="0.2">
      <c r="A13" s="358" t="s">
        <v>73</v>
      </c>
      <c r="B13" s="365" t="s">
        <v>74</v>
      </c>
      <c r="C13" s="359"/>
      <c r="D13" s="366"/>
      <c r="E13" s="357">
        <f t="shared" ref="E13:L13" si="1">SUM(E6+E12)</f>
        <v>0</v>
      </c>
      <c r="F13" s="357">
        <f t="shared" si="1"/>
        <v>0</v>
      </c>
      <c r="G13" s="357">
        <f t="shared" si="1"/>
        <v>0</v>
      </c>
      <c r="H13" s="357">
        <f t="shared" si="1"/>
        <v>0</v>
      </c>
      <c r="I13" s="357">
        <f t="shared" si="1"/>
        <v>0</v>
      </c>
      <c r="J13" s="357">
        <f t="shared" si="1"/>
        <v>0</v>
      </c>
      <c r="K13" s="357">
        <f t="shared" si="1"/>
        <v>0</v>
      </c>
      <c r="L13" s="357">
        <f t="shared" si="1"/>
        <v>0</v>
      </c>
    </row>
    <row r="14" spans="1:12" ht="15" x14ac:dyDescent="0.25">
      <c r="A14" s="358" t="s">
        <v>75</v>
      </c>
      <c r="B14" s="701" t="s">
        <v>76</v>
      </c>
      <c r="C14" s="702"/>
      <c r="D14" s="703"/>
      <c r="E14" s="198">
        <v>0</v>
      </c>
      <c r="F14" s="198">
        <v>0</v>
      </c>
      <c r="G14" s="198">
        <v>0</v>
      </c>
      <c r="H14" s="198">
        <v>0</v>
      </c>
      <c r="I14" s="198">
        <v>0</v>
      </c>
      <c r="J14" s="198">
        <v>0</v>
      </c>
      <c r="K14" s="198">
        <v>0</v>
      </c>
      <c r="L14" s="198">
        <v>0</v>
      </c>
    </row>
    <row r="15" spans="1:12" x14ac:dyDescent="0.2">
      <c r="A15" s="360" t="s">
        <v>77</v>
      </c>
      <c r="B15" s="361" t="s">
        <v>78</v>
      </c>
      <c r="C15" s="361"/>
      <c r="D15" s="367"/>
      <c r="E15" s="198">
        <v>0</v>
      </c>
      <c r="F15" s="198">
        <v>0</v>
      </c>
      <c r="G15" s="198">
        <v>0</v>
      </c>
      <c r="H15" s="198">
        <v>0</v>
      </c>
      <c r="I15" s="198">
        <v>0</v>
      </c>
      <c r="J15" s="198">
        <v>0</v>
      </c>
      <c r="K15" s="198">
        <v>0</v>
      </c>
      <c r="L15" s="198">
        <v>0</v>
      </c>
    </row>
    <row r="16" spans="1:12" ht="15" x14ac:dyDescent="0.25">
      <c r="A16" s="368" t="s">
        <v>79</v>
      </c>
      <c r="B16" s="692" t="s">
        <v>80</v>
      </c>
      <c r="C16" s="693"/>
      <c r="D16" s="694"/>
      <c r="E16" s="357">
        <f t="shared" ref="E16:L16" si="2">SUM(E13-E14-E15)</f>
        <v>0</v>
      </c>
      <c r="F16" s="357">
        <f t="shared" si="2"/>
        <v>0</v>
      </c>
      <c r="G16" s="357">
        <f t="shared" si="2"/>
        <v>0</v>
      </c>
      <c r="H16" s="357">
        <f t="shared" si="2"/>
        <v>0</v>
      </c>
      <c r="I16" s="357">
        <f t="shared" si="2"/>
        <v>0</v>
      </c>
      <c r="J16" s="357">
        <f t="shared" si="2"/>
        <v>0</v>
      </c>
      <c r="K16" s="357">
        <f t="shared" si="2"/>
        <v>0</v>
      </c>
      <c r="L16" s="369">
        <f t="shared" si="2"/>
        <v>0</v>
      </c>
    </row>
    <row r="17" spans="1:16" x14ac:dyDescent="0.2">
      <c r="E17" s="706" t="str">
        <f>IF(L16&lt;=0.01,"CORRECT!  Program income is used.","DEDUCT FROM SUBGRANT OUTLAYS if this is the final report!")</f>
        <v>CORRECT!  Program income is used.</v>
      </c>
      <c r="F17" s="706"/>
      <c r="G17" s="706"/>
      <c r="H17" s="706"/>
    </row>
    <row r="18" spans="1:16" ht="41.25" customHeight="1" x14ac:dyDescent="0.2">
      <c r="A18" s="170" t="s">
        <v>83</v>
      </c>
      <c r="B18" s="707"/>
      <c r="C18" s="708"/>
      <c r="D18" s="708"/>
      <c r="E18" s="708"/>
      <c r="F18" s="708"/>
      <c r="G18" s="708"/>
      <c r="H18" s="709"/>
      <c r="I18" s="170" t="s">
        <v>210</v>
      </c>
      <c r="J18" s="707"/>
      <c r="K18" s="708"/>
      <c r="L18" s="708"/>
      <c r="M18" s="708"/>
      <c r="N18" s="708"/>
      <c r="O18" s="708"/>
      <c r="P18" s="709"/>
    </row>
    <row r="19" spans="1:16" ht="42" customHeight="1" x14ac:dyDescent="0.2">
      <c r="A19" s="170" t="s">
        <v>147</v>
      </c>
      <c r="B19" s="707"/>
      <c r="C19" s="708"/>
      <c r="D19" s="708"/>
      <c r="E19" s="708"/>
      <c r="F19" s="708"/>
      <c r="G19" s="708"/>
      <c r="H19" s="709"/>
      <c r="I19" s="170" t="s">
        <v>211</v>
      </c>
      <c r="J19" s="707"/>
      <c r="K19" s="708"/>
      <c r="L19" s="708"/>
      <c r="M19" s="708"/>
      <c r="N19" s="708"/>
      <c r="O19" s="708"/>
      <c r="P19" s="709"/>
    </row>
    <row r="20" spans="1:16" ht="42" customHeight="1" x14ac:dyDescent="0.2">
      <c r="A20" s="170" t="s">
        <v>148</v>
      </c>
      <c r="B20" s="707"/>
      <c r="C20" s="708"/>
      <c r="D20" s="708"/>
      <c r="E20" s="708"/>
      <c r="F20" s="708"/>
      <c r="G20" s="708"/>
      <c r="H20" s="709"/>
      <c r="I20" s="170" t="s">
        <v>212</v>
      </c>
      <c r="J20" s="707"/>
      <c r="K20" s="708"/>
      <c r="L20" s="708"/>
      <c r="M20" s="708"/>
      <c r="N20" s="708"/>
      <c r="O20" s="708"/>
      <c r="P20" s="709"/>
    </row>
    <row r="21" spans="1:16" ht="42" customHeight="1" x14ac:dyDescent="0.2">
      <c r="A21" s="170" t="s">
        <v>149</v>
      </c>
      <c r="B21" s="707"/>
      <c r="C21" s="708"/>
      <c r="D21" s="708"/>
      <c r="E21" s="708"/>
      <c r="F21" s="708"/>
      <c r="G21" s="708"/>
      <c r="H21" s="709"/>
      <c r="I21" s="170" t="s">
        <v>213</v>
      </c>
      <c r="J21" s="707"/>
      <c r="K21" s="708"/>
      <c r="L21" s="708"/>
      <c r="M21" s="708"/>
      <c r="N21" s="708"/>
      <c r="O21" s="708"/>
      <c r="P21" s="709"/>
    </row>
    <row r="22" spans="1:16" x14ac:dyDescent="0.2">
      <c r="A22" s="307"/>
      <c r="B22" s="370"/>
      <c r="C22" s="370"/>
      <c r="D22" s="370"/>
      <c r="E22" s="370"/>
      <c r="F22" s="370"/>
      <c r="G22" s="370"/>
      <c r="H22" s="370"/>
      <c r="I22" s="226"/>
    </row>
    <row r="23" spans="1:16" x14ac:dyDescent="0.2">
      <c r="A23" s="307"/>
      <c r="B23" s="371"/>
      <c r="C23" s="371"/>
      <c r="D23" s="371"/>
      <c r="E23" s="371"/>
      <c r="F23" s="371"/>
      <c r="G23" s="371"/>
      <c r="H23" s="371"/>
      <c r="I23" s="226"/>
    </row>
    <row r="24" spans="1:16" x14ac:dyDescent="0.2">
      <c r="A24" s="307"/>
      <c r="B24" s="371"/>
      <c r="C24" s="371"/>
      <c r="D24" s="371"/>
      <c r="E24" s="371"/>
      <c r="F24" s="371"/>
      <c r="G24" s="371"/>
      <c r="H24" s="371"/>
      <c r="I24" s="226"/>
    </row>
    <row r="25" spans="1:16" x14ac:dyDescent="0.2">
      <c r="A25" s="226"/>
      <c r="B25" s="704" t="s">
        <v>82</v>
      </c>
      <c r="C25" s="704"/>
      <c r="D25" s="704"/>
      <c r="E25" s="704"/>
      <c r="F25" s="704"/>
      <c r="G25" s="704"/>
      <c r="H25" s="372"/>
      <c r="I25" s="705" t="s">
        <v>81</v>
      </c>
      <c r="J25" s="705"/>
      <c r="K25" s="705"/>
      <c r="L25" s="705"/>
      <c r="M25" s="705"/>
      <c r="N25" s="705"/>
      <c r="O25" s="705"/>
      <c r="P25" s="705"/>
    </row>
    <row r="26" spans="1:16" x14ac:dyDescent="0.2">
      <c r="A26" s="226"/>
      <c r="B26" s="226"/>
      <c r="C26" s="226"/>
      <c r="D26" s="226"/>
      <c r="E26" s="226"/>
      <c r="F26" s="226"/>
      <c r="G26" s="226"/>
      <c r="H26" s="226"/>
      <c r="I26" s="226"/>
      <c r="J26" s="226"/>
      <c r="K26" s="226"/>
      <c r="L26" s="226"/>
      <c r="M26" s="226"/>
      <c r="N26" s="226"/>
      <c r="O26" s="226"/>
      <c r="P26" s="226"/>
    </row>
  </sheetData>
  <sheetProtection algorithmName="SHA-512" hashValue="6asLZCKwsJFcOW5BZS860Mqcp1ms4APqPZ1iyNjZ625yZguKQjgWOKCQVS+BpGkLZpIoHeFa/ayPInTN+osn7w==" saltValue="QudRwBYFdLYJrMGB9C5PgA==" spinCount="100000" sheet="1" objects="1" scenarios="1"/>
  <mergeCells count="17">
    <mergeCell ref="B25:G25"/>
    <mergeCell ref="I25:P25"/>
    <mergeCell ref="E17:H17"/>
    <mergeCell ref="B18:H18"/>
    <mergeCell ref="B19:H19"/>
    <mergeCell ref="B20:H20"/>
    <mergeCell ref="B21:H21"/>
    <mergeCell ref="J18:P18"/>
    <mergeCell ref="J19:P19"/>
    <mergeCell ref="J20:P20"/>
    <mergeCell ref="J21:P21"/>
    <mergeCell ref="B16:D16"/>
    <mergeCell ref="A1:H1"/>
    <mergeCell ref="C2:F2"/>
    <mergeCell ref="C3:D3"/>
    <mergeCell ref="B6:D6"/>
    <mergeCell ref="B14:D14"/>
  </mergeCells>
  <pageMargins left="0.25" right="0" top="0.75" bottom="0.75" header="0.3" footer="0.3"/>
  <pageSetup scale="51"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8056A-4C32-4F6C-911A-E3B307BF3C88}">
  <sheetPr>
    <tabColor theme="4"/>
  </sheetPr>
  <dimension ref="A1"/>
  <sheetViews>
    <sheetView zoomScaleNormal="100" workbookViewId="0">
      <selection activeCell="K39" sqref="K39"/>
    </sheetView>
  </sheetViews>
  <sheetFormatPr defaultRowHeight="12.75" x14ac:dyDescent="0.2"/>
  <cols>
    <col min="8" max="8" width="9.140625" customWidth="1"/>
  </cols>
  <sheetData/>
  <pageMargins left="0.7" right="0.7"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E7E343-60DB-4CA1-9D47-08C3D618BD78}">
  <sheetPr>
    <tabColor theme="9" tint="-0.499984740745262"/>
  </sheetPr>
  <dimension ref="A1:B3"/>
  <sheetViews>
    <sheetView workbookViewId="0">
      <selection activeCell="B4" sqref="B4"/>
    </sheetView>
  </sheetViews>
  <sheetFormatPr defaultRowHeight="12.75" x14ac:dyDescent="0.2"/>
  <cols>
    <col min="1" max="1" width="26.7109375" bestFit="1" customWidth="1"/>
    <col min="2" max="2" width="19.140625" bestFit="1" customWidth="1"/>
  </cols>
  <sheetData>
    <row r="1" spans="1:2" x14ac:dyDescent="0.2">
      <c r="A1" t="s">
        <v>193</v>
      </c>
      <c r="B1" t="s">
        <v>206</v>
      </c>
    </row>
    <row r="2" spans="1:2" x14ac:dyDescent="0.2">
      <c r="A2" t="s">
        <v>195</v>
      </c>
      <c r="B2" t="s">
        <v>207</v>
      </c>
    </row>
    <row r="3" spans="1:2" x14ac:dyDescent="0.2">
      <c r="A3" t="s">
        <v>194</v>
      </c>
      <c r="B3" t="s">
        <v>208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N125"/>
  <sheetViews>
    <sheetView showGridLines="0" showZeros="0" tabSelected="1" zoomScale="85" zoomScaleNormal="85" zoomScalePageLayoutView="110" workbookViewId="0">
      <pane ySplit="6" topLeftCell="A7" activePane="bottomLeft" state="frozen"/>
      <selection pane="bottomLeft" activeCell="A72" sqref="A72"/>
    </sheetView>
  </sheetViews>
  <sheetFormatPr defaultColWidth="9.140625" defaultRowHeight="12.75" x14ac:dyDescent="0.2"/>
  <cols>
    <col min="1" max="1" width="117.28515625" style="63" customWidth="1"/>
    <col min="2" max="2" width="64.7109375" style="63" customWidth="1"/>
    <col min="3" max="3" width="22.28515625" style="63" customWidth="1"/>
    <col min="4" max="14" width="9.140625" style="226"/>
    <col min="15" max="16384" width="9.140625" style="63"/>
  </cols>
  <sheetData>
    <row r="1" spans="1:5" ht="12.75" customHeight="1" x14ac:dyDescent="0.2">
      <c r="A1" s="396" t="s">
        <v>100</v>
      </c>
      <c r="B1" s="398" t="s">
        <v>11</v>
      </c>
      <c r="C1" s="398"/>
    </row>
    <row r="2" spans="1:5" ht="12.75" customHeight="1" thickBot="1" x14ac:dyDescent="0.25">
      <c r="A2" s="397"/>
      <c r="B2" s="398"/>
      <c r="C2" s="398"/>
    </row>
    <row r="3" spans="1:5" ht="15" customHeight="1" x14ac:dyDescent="0.2">
      <c r="A3" s="376" t="s">
        <v>214</v>
      </c>
      <c r="B3" s="398"/>
      <c r="C3" s="398"/>
    </row>
    <row r="4" spans="1:5" ht="15" customHeight="1" thickBot="1" x14ac:dyDescent="0.25">
      <c r="A4" s="377" t="s">
        <v>215</v>
      </c>
      <c r="B4" s="399"/>
      <c r="C4" s="399"/>
    </row>
    <row r="5" spans="1:5" ht="30" customHeight="1" x14ac:dyDescent="0.2">
      <c r="A5" s="375" t="s">
        <v>118</v>
      </c>
      <c r="B5" s="400" t="s">
        <v>115</v>
      </c>
      <c r="C5" s="401"/>
    </row>
    <row r="6" spans="1:5" ht="33" customHeight="1" x14ac:dyDescent="0.2">
      <c r="A6" s="272" t="s">
        <v>117</v>
      </c>
      <c r="B6" s="273" t="s">
        <v>120</v>
      </c>
      <c r="C6" s="274" t="s">
        <v>116</v>
      </c>
    </row>
    <row r="7" spans="1:5" ht="14.25" x14ac:dyDescent="0.2">
      <c r="A7" s="269" t="s">
        <v>101</v>
      </c>
      <c r="B7" s="124" t="str">
        <f>$A$7</f>
        <v>100 - PERSONNEL - Salary / Wage</v>
      </c>
      <c r="C7" s="122">
        <f>SUM(C8:C29)</f>
        <v>0</v>
      </c>
    </row>
    <row r="8" spans="1:5" ht="14.25" x14ac:dyDescent="0.2">
      <c r="A8" s="180"/>
      <c r="B8" s="148">
        <f>'12-Personnel Calc'!$B$17</f>
        <v>0</v>
      </c>
      <c r="C8" s="129">
        <f>'12-Personnel Calc'!K17</f>
        <v>0</v>
      </c>
      <c r="E8" s="275"/>
    </row>
    <row r="9" spans="1:5" x14ac:dyDescent="0.2">
      <c r="A9" s="378"/>
      <c r="B9" s="146">
        <f>'12-Personnel Calc'!B18</f>
        <v>0</v>
      </c>
      <c r="C9" s="130">
        <f>'12-Personnel Calc'!K18</f>
        <v>0</v>
      </c>
    </row>
    <row r="10" spans="1:5" x14ac:dyDescent="0.2">
      <c r="A10" s="378"/>
      <c r="B10" s="146">
        <f>'12-Personnel Calc'!B19</f>
        <v>0</v>
      </c>
      <c r="C10" s="130">
        <f>'12-Personnel Calc'!K19</f>
        <v>0</v>
      </c>
    </row>
    <row r="11" spans="1:5" x14ac:dyDescent="0.2">
      <c r="A11" s="378"/>
      <c r="B11" s="146">
        <f>'12-Personnel Calc'!B20</f>
        <v>0</v>
      </c>
      <c r="C11" s="130">
        <f>'12-Personnel Calc'!K20</f>
        <v>0</v>
      </c>
    </row>
    <row r="12" spans="1:5" x14ac:dyDescent="0.2">
      <c r="A12" s="378"/>
      <c r="B12" s="146">
        <f>'12-Personnel Calc'!B21</f>
        <v>0</v>
      </c>
      <c r="C12" s="130">
        <f>'12-Personnel Calc'!K21</f>
        <v>0</v>
      </c>
    </row>
    <row r="13" spans="1:5" x14ac:dyDescent="0.2">
      <c r="A13" s="378"/>
      <c r="B13" s="181"/>
      <c r="C13" s="182"/>
    </row>
    <row r="14" spans="1:5" x14ac:dyDescent="0.2">
      <c r="A14" s="378"/>
      <c r="B14" s="181"/>
      <c r="C14" s="182"/>
    </row>
    <row r="15" spans="1:5" x14ac:dyDescent="0.2">
      <c r="A15" s="378"/>
      <c r="B15" s="181"/>
      <c r="C15" s="182"/>
    </row>
    <row r="16" spans="1:5" x14ac:dyDescent="0.2">
      <c r="A16" s="378"/>
      <c r="B16" s="181"/>
      <c r="C16" s="182"/>
    </row>
    <row r="17" spans="1:11" x14ac:dyDescent="0.2">
      <c r="A17" s="378"/>
      <c r="B17" s="181"/>
      <c r="C17" s="182"/>
    </row>
    <row r="18" spans="1:11" x14ac:dyDescent="0.2">
      <c r="A18" s="378"/>
      <c r="B18" s="181"/>
      <c r="C18" s="182"/>
    </row>
    <row r="19" spans="1:11" x14ac:dyDescent="0.2">
      <c r="A19" s="378"/>
      <c r="B19" s="181"/>
      <c r="C19" s="182"/>
    </row>
    <row r="20" spans="1:11" x14ac:dyDescent="0.2">
      <c r="A20" s="378"/>
      <c r="B20" s="181"/>
      <c r="C20" s="182"/>
    </row>
    <row r="21" spans="1:11" x14ac:dyDescent="0.2">
      <c r="A21" s="378"/>
      <c r="B21" s="181"/>
      <c r="C21" s="182"/>
    </row>
    <row r="22" spans="1:11" x14ac:dyDescent="0.2">
      <c r="A22" s="378"/>
      <c r="B22" s="181"/>
      <c r="C22" s="182"/>
    </row>
    <row r="23" spans="1:11" x14ac:dyDescent="0.2">
      <c r="A23" s="378"/>
      <c r="B23" s="181"/>
      <c r="C23" s="182"/>
    </row>
    <row r="24" spans="1:11" x14ac:dyDescent="0.2">
      <c r="A24" s="378"/>
      <c r="B24" s="181"/>
      <c r="C24" s="182"/>
    </row>
    <row r="25" spans="1:11" x14ac:dyDescent="0.2">
      <c r="A25" s="378"/>
      <c r="B25" s="181"/>
      <c r="C25" s="182"/>
    </row>
    <row r="26" spans="1:11" x14ac:dyDescent="0.2">
      <c r="A26" s="378"/>
      <c r="B26" s="181"/>
      <c r="C26" s="182"/>
    </row>
    <row r="27" spans="1:11" x14ac:dyDescent="0.2">
      <c r="A27" s="378"/>
      <c r="B27" s="181"/>
      <c r="C27" s="182"/>
    </row>
    <row r="28" spans="1:11" x14ac:dyDescent="0.2">
      <c r="A28" s="379"/>
      <c r="B28" s="181"/>
      <c r="C28" s="182"/>
    </row>
    <row r="29" spans="1:11" x14ac:dyDescent="0.2">
      <c r="A29" s="380"/>
      <c r="B29" s="183"/>
      <c r="C29" s="182"/>
    </row>
    <row r="30" spans="1:11" ht="14.25" x14ac:dyDescent="0.2">
      <c r="A30" s="270" t="s">
        <v>102</v>
      </c>
      <c r="B30" s="124" t="str">
        <f>$A$30</f>
        <v>200 - PERSONNEL - Benefits</v>
      </c>
      <c r="C30" s="96">
        <f>SUM(C31:C52)</f>
        <v>0</v>
      </c>
    </row>
    <row r="31" spans="1:11" x14ac:dyDescent="0.2">
      <c r="A31" s="180"/>
      <c r="B31" s="128">
        <f>B8</f>
        <v>0</v>
      </c>
      <c r="C31" s="129">
        <f>'12-Personnel Calc'!L17</f>
        <v>0</v>
      </c>
    </row>
    <row r="32" spans="1:11" ht="14.25" x14ac:dyDescent="0.2">
      <c r="A32" s="378"/>
      <c r="B32" s="131">
        <f>B9</f>
        <v>0</v>
      </c>
      <c r="C32" s="129">
        <f>'12-Personnel Calc'!L18</f>
        <v>0</v>
      </c>
      <c r="D32" s="276"/>
      <c r="E32" s="276"/>
      <c r="F32" s="276"/>
      <c r="G32" s="276"/>
      <c r="H32" s="276"/>
      <c r="I32" s="276"/>
      <c r="J32" s="276"/>
      <c r="K32" s="276"/>
    </row>
    <row r="33" spans="1:11" ht="14.25" x14ac:dyDescent="0.2">
      <c r="A33" s="378"/>
      <c r="B33" s="131">
        <f>B10</f>
        <v>0</v>
      </c>
      <c r="C33" s="129">
        <f>'12-Personnel Calc'!L19</f>
        <v>0</v>
      </c>
      <c r="D33" s="276"/>
      <c r="E33" s="276"/>
      <c r="F33" s="276"/>
      <c r="G33" s="276"/>
      <c r="H33" s="276"/>
      <c r="I33" s="276"/>
      <c r="J33" s="276"/>
      <c r="K33" s="276"/>
    </row>
    <row r="34" spans="1:11" ht="14.25" x14ac:dyDescent="0.2">
      <c r="A34" s="378"/>
      <c r="B34" s="131">
        <f>B11</f>
        <v>0</v>
      </c>
      <c r="C34" s="129">
        <f>'12-Personnel Calc'!L20</f>
        <v>0</v>
      </c>
      <c r="D34" s="276"/>
      <c r="E34" s="276"/>
      <c r="F34" s="276"/>
      <c r="G34" s="276"/>
      <c r="H34" s="276"/>
      <c r="I34" s="276"/>
      <c r="J34" s="276"/>
      <c r="K34" s="276"/>
    </row>
    <row r="35" spans="1:11" ht="14.25" x14ac:dyDescent="0.2">
      <c r="A35" s="378"/>
      <c r="B35" s="131">
        <f>B12</f>
        <v>0</v>
      </c>
      <c r="C35" s="129">
        <f>'12-Personnel Calc'!L21</f>
        <v>0</v>
      </c>
      <c r="D35" s="276"/>
      <c r="E35" s="276"/>
      <c r="F35" s="276"/>
      <c r="G35" s="276"/>
      <c r="H35" s="276"/>
      <c r="I35" s="276"/>
      <c r="J35" s="276"/>
      <c r="K35" s="276"/>
    </row>
    <row r="36" spans="1:11" ht="14.25" x14ac:dyDescent="0.2">
      <c r="A36" s="378"/>
      <c r="B36" s="146">
        <f t="shared" ref="B36:B49" si="0">B13</f>
        <v>0</v>
      </c>
      <c r="C36" s="184"/>
      <c r="D36" s="276"/>
      <c r="E36" s="276"/>
      <c r="F36" s="276"/>
      <c r="G36" s="276"/>
      <c r="H36" s="276"/>
      <c r="I36" s="276"/>
      <c r="J36" s="276"/>
      <c r="K36" s="276"/>
    </row>
    <row r="37" spans="1:11" ht="14.25" x14ac:dyDescent="0.2">
      <c r="A37" s="378"/>
      <c r="B37" s="146">
        <f t="shared" si="0"/>
        <v>0</v>
      </c>
      <c r="C37" s="184"/>
      <c r="D37" s="276"/>
      <c r="E37" s="276"/>
      <c r="F37" s="276"/>
      <c r="G37" s="276"/>
      <c r="H37" s="276"/>
      <c r="I37" s="276"/>
      <c r="J37" s="276"/>
      <c r="K37" s="276"/>
    </row>
    <row r="38" spans="1:11" ht="14.25" x14ac:dyDescent="0.2">
      <c r="A38" s="378"/>
      <c r="B38" s="146">
        <f t="shared" si="0"/>
        <v>0</v>
      </c>
      <c r="C38" s="184"/>
      <c r="D38" s="276"/>
      <c r="E38" s="276"/>
      <c r="F38" s="276"/>
      <c r="G38" s="276"/>
      <c r="H38" s="276"/>
      <c r="I38" s="276"/>
      <c r="J38" s="276"/>
      <c r="K38" s="276"/>
    </row>
    <row r="39" spans="1:11" ht="14.25" x14ac:dyDescent="0.2">
      <c r="A39" s="378"/>
      <c r="B39" s="146">
        <f t="shared" si="0"/>
        <v>0</v>
      </c>
      <c r="C39" s="184"/>
      <c r="D39" s="276"/>
      <c r="E39" s="276"/>
      <c r="F39" s="276"/>
      <c r="G39" s="276"/>
      <c r="H39" s="276"/>
      <c r="I39" s="276"/>
      <c r="J39" s="276"/>
      <c r="K39" s="276"/>
    </row>
    <row r="40" spans="1:11" ht="14.25" x14ac:dyDescent="0.2">
      <c r="A40" s="378"/>
      <c r="B40" s="146">
        <f t="shared" si="0"/>
        <v>0</v>
      </c>
      <c r="C40" s="184"/>
      <c r="D40" s="276"/>
      <c r="E40" s="276"/>
      <c r="F40" s="276"/>
      <c r="G40" s="276"/>
      <c r="H40" s="276"/>
      <c r="I40" s="276"/>
      <c r="J40" s="276"/>
      <c r="K40" s="276"/>
    </row>
    <row r="41" spans="1:11" ht="14.25" x14ac:dyDescent="0.2">
      <c r="A41" s="378"/>
      <c r="B41" s="146">
        <f t="shared" si="0"/>
        <v>0</v>
      </c>
      <c r="C41" s="184"/>
      <c r="D41" s="276"/>
      <c r="E41" s="276"/>
      <c r="F41" s="276"/>
      <c r="G41" s="276"/>
      <c r="H41" s="276"/>
      <c r="I41" s="276"/>
      <c r="J41" s="276"/>
      <c r="K41" s="276"/>
    </row>
    <row r="42" spans="1:11" ht="14.25" x14ac:dyDescent="0.2">
      <c r="A42" s="378"/>
      <c r="B42" s="146">
        <f t="shared" si="0"/>
        <v>0</v>
      </c>
      <c r="C42" s="184"/>
      <c r="D42" s="276"/>
      <c r="E42" s="276"/>
      <c r="F42" s="276"/>
      <c r="G42" s="276"/>
      <c r="H42" s="276"/>
      <c r="I42" s="276"/>
      <c r="J42" s="276"/>
      <c r="K42" s="276"/>
    </row>
    <row r="43" spans="1:11" ht="14.25" x14ac:dyDescent="0.2">
      <c r="A43" s="378"/>
      <c r="B43" s="146">
        <f t="shared" si="0"/>
        <v>0</v>
      </c>
      <c r="C43" s="184"/>
      <c r="D43" s="276"/>
      <c r="E43" s="276"/>
      <c r="F43" s="276"/>
      <c r="G43" s="276"/>
      <c r="H43" s="276"/>
      <c r="I43" s="276"/>
      <c r="J43" s="276"/>
      <c r="K43" s="276"/>
    </row>
    <row r="44" spans="1:11" ht="14.25" x14ac:dyDescent="0.2">
      <c r="A44" s="378"/>
      <c r="B44" s="146">
        <f t="shared" si="0"/>
        <v>0</v>
      </c>
      <c r="C44" s="184"/>
      <c r="D44" s="276"/>
      <c r="E44" s="276"/>
      <c r="F44" s="276"/>
      <c r="G44" s="276"/>
      <c r="H44" s="276"/>
      <c r="I44" s="276"/>
      <c r="J44" s="276"/>
      <c r="K44" s="276"/>
    </row>
    <row r="45" spans="1:11" ht="14.25" x14ac:dyDescent="0.2">
      <c r="A45" s="378"/>
      <c r="B45" s="146">
        <f t="shared" si="0"/>
        <v>0</v>
      </c>
      <c r="C45" s="184"/>
      <c r="D45" s="276"/>
      <c r="E45" s="276"/>
      <c r="F45" s="276"/>
      <c r="G45" s="276"/>
      <c r="H45" s="276"/>
      <c r="I45" s="276"/>
      <c r="J45" s="276"/>
      <c r="K45" s="276"/>
    </row>
    <row r="46" spans="1:11" ht="14.25" x14ac:dyDescent="0.2">
      <c r="A46" s="378"/>
      <c r="B46" s="146">
        <f t="shared" si="0"/>
        <v>0</v>
      </c>
      <c r="C46" s="184"/>
      <c r="D46" s="276"/>
      <c r="E46" s="276"/>
      <c r="F46" s="276"/>
      <c r="G46" s="276"/>
      <c r="H46" s="276"/>
      <c r="I46" s="276"/>
      <c r="J46" s="276"/>
      <c r="K46" s="276"/>
    </row>
    <row r="47" spans="1:11" ht="14.25" x14ac:dyDescent="0.2">
      <c r="A47" s="378"/>
      <c r="B47" s="146">
        <f t="shared" si="0"/>
        <v>0</v>
      </c>
      <c r="C47" s="184"/>
      <c r="D47" s="276"/>
      <c r="E47" s="276"/>
      <c r="F47" s="276"/>
      <c r="G47" s="276"/>
      <c r="H47" s="276"/>
      <c r="I47" s="276"/>
      <c r="J47" s="276"/>
      <c r="K47" s="276"/>
    </row>
    <row r="48" spans="1:11" ht="14.25" x14ac:dyDescent="0.2">
      <c r="A48" s="378"/>
      <c r="B48" s="146">
        <f t="shared" si="0"/>
        <v>0</v>
      </c>
      <c r="C48" s="184"/>
      <c r="D48" s="276"/>
      <c r="E48" s="276"/>
      <c r="F48" s="276"/>
      <c r="G48" s="276"/>
      <c r="H48" s="276"/>
      <c r="I48" s="276"/>
      <c r="J48" s="276"/>
      <c r="K48" s="276"/>
    </row>
    <row r="49" spans="1:11" ht="14.25" x14ac:dyDescent="0.2">
      <c r="A49" s="378"/>
      <c r="B49" s="146">
        <f t="shared" si="0"/>
        <v>0</v>
      </c>
      <c r="C49" s="184"/>
      <c r="D49" s="276"/>
      <c r="E49" s="276"/>
      <c r="F49" s="276"/>
      <c r="G49" s="276"/>
      <c r="H49" s="276"/>
      <c r="I49" s="276"/>
      <c r="J49" s="276"/>
      <c r="K49" s="276"/>
    </row>
    <row r="50" spans="1:11" x14ac:dyDescent="0.2">
      <c r="A50" s="378"/>
      <c r="B50" s="146">
        <f>B27</f>
        <v>0</v>
      </c>
      <c r="C50" s="184"/>
    </row>
    <row r="51" spans="1:11" x14ac:dyDescent="0.2">
      <c r="A51" s="379"/>
      <c r="B51" s="146">
        <f t="shared" ref="B51" si="1">B28</f>
        <v>0</v>
      </c>
      <c r="C51" s="184"/>
    </row>
    <row r="52" spans="1:11" x14ac:dyDescent="0.2">
      <c r="A52" s="380"/>
      <c r="B52" s="147">
        <f>B29</f>
        <v>0</v>
      </c>
      <c r="C52" s="184"/>
    </row>
    <row r="53" spans="1:11" ht="14.25" x14ac:dyDescent="0.2">
      <c r="A53" s="89" t="s">
        <v>103</v>
      </c>
      <c r="B53" s="125" t="str">
        <f>$A$53</f>
        <v>300 - TRAVEL</v>
      </c>
      <c r="C53" s="96">
        <f>SUM(C54:C63)</f>
        <v>0</v>
      </c>
      <c r="G53" s="277"/>
    </row>
    <row r="54" spans="1:11" x14ac:dyDescent="0.2">
      <c r="A54" s="180"/>
      <c r="B54" s="185"/>
      <c r="C54" s="184"/>
    </row>
    <row r="55" spans="1:11" x14ac:dyDescent="0.2">
      <c r="A55" s="379"/>
      <c r="B55" s="181"/>
      <c r="C55" s="182"/>
      <c r="D55" s="226" t="s">
        <v>27</v>
      </c>
    </row>
    <row r="56" spans="1:11" x14ac:dyDescent="0.2">
      <c r="A56" s="380"/>
      <c r="B56" s="181"/>
      <c r="C56" s="182"/>
    </row>
    <row r="57" spans="1:11" x14ac:dyDescent="0.2">
      <c r="A57" s="378"/>
      <c r="B57" s="181"/>
      <c r="C57" s="182"/>
    </row>
    <row r="58" spans="1:11" x14ac:dyDescent="0.2">
      <c r="A58" s="379"/>
      <c r="B58" s="181"/>
      <c r="C58" s="182"/>
    </row>
    <row r="59" spans="1:11" x14ac:dyDescent="0.2">
      <c r="A59" s="380"/>
      <c r="B59" s="181"/>
      <c r="C59" s="182"/>
    </row>
    <row r="60" spans="1:11" x14ac:dyDescent="0.2">
      <c r="A60" s="378"/>
      <c r="B60" s="181"/>
      <c r="C60" s="182"/>
    </row>
    <row r="61" spans="1:11" x14ac:dyDescent="0.2">
      <c r="A61" s="378"/>
      <c r="B61" s="181"/>
      <c r="C61" s="182"/>
    </row>
    <row r="62" spans="1:11" x14ac:dyDescent="0.2">
      <c r="A62" s="378"/>
      <c r="B62" s="181"/>
      <c r="C62" s="182"/>
    </row>
    <row r="63" spans="1:11" x14ac:dyDescent="0.2">
      <c r="A63" s="378"/>
      <c r="B63" s="183"/>
      <c r="C63" s="186"/>
    </row>
    <row r="64" spans="1:11" ht="14.25" x14ac:dyDescent="0.2">
      <c r="A64" s="89" t="s">
        <v>104</v>
      </c>
      <c r="B64" s="125" t="str">
        <f>$A$64</f>
        <v>400 - SUPPLIES</v>
      </c>
      <c r="C64" s="96">
        <f>SUM(C65:C74)</f>
        <v>0</v>
      </c>
    </row>
    <row r="65" spans="1:3" x14ac:dyDescent="0.2">
      <c r="A65" s="380"/>
      <c r="B65" s="185"/>
      <c r="C65" s="184"/>
    </row>
    <row r="66" spans="1:3" x14ac:dyDescent="0.2">
      <c r="A66" s="378"/>
      <c r="B66" s="181"/>
      <c r="C66" s="182"/>
    </row>
    <row r="67" spans="1:3" x14ac:dyDescent="0.2">
      <c r="A67" s="379"/>
      <c r="B67" s="181"/>
      <c r="C67" s="182"/>
    </row>
    <row r="68" spans="1:3" x14ac:dyDescent="0.2">
      <c r="A68" s="380"/>
      <c r="B68" s="181"/>
      <c r="C68" s="182"/>
    </row>
    <row r="69" spans="1:3" x14ac:dyDescent="0.2">
      <c r="A69" s="378"/>
      <c r="B69" s="181"/>
      <c r="C69" s="182"/>
    </row>
    <row r="70" spans="1:3" x14ac:dyDescent="0.2">
      <c r="A70" s="379"/>
      <c r="B70" s="181"/>
      <c r="C70" s="182"/>
    </row>
    <row r="71" spans="1:3" x14ac:dyDescent="0.2">
      <c r="A71" s="380"/>
      <c r="B71" s="181"/>
      <c r="C71" s="182"/>
    </row>
    <row r="72" spans="1:3" x14ac:dyDescent="0.2">
      <c r="A72" s="378"/>
      <c r="B72" s="181"/>
      <c r="C72" s="182"/>
    </row>
    <row r="73" spans="1:3" x14ac:dyDescent="0.2">
      <c r="A73" s="379"/>
      <c r="B73" s="181"/>
      <c r="C73" s="182"/>
    </row>
    <row r="74" spans="1:3" x14ac:dyDescent="0.2">
      <c r="A74" s="381"/>
      <c r="B74" s="187"/>
      <c r="C74" s="188"/>
    </row>
    <row r="75" spans="1:3" ht="14.25" x14ac:dyDescent="0.2">
      <c r="A75" s="89" t="s">
        <v>105</v>
      </c>
      <c r="B75" s="125" t="str">
        <f>$A$75</f>
        <v>500 - EQUIPMENT</v>
      </c>
      <c r="C75" s="97">
        <f>SUM(C76:C85)</f>
        <v>0</v>
      </c>
    </row>
    <row r="76" spans="1:3" x14ac:dyDescent="0.2">
      <c r="A76" s="380"/>
      <c r="B76" s="185"/>
      <c r="C76" s="184"/>
    </row>
    <row r="77" spans="1:3" x14ac:dyDescent="0.2">
      <c r="A77" s="379"/>
      <c r="B77" s="181"/>
      <c r="C77" s="182"/>
    </row>
    <row r="78" spans="1:3" x14ac:dyDescent="0.2">
      <c r="A78" s="379"/>
      <c r="B78" s="181"/>
      <c r="C78" s="182"/>
    </row>
    <row r="79" spans="1:3" x14ac:dyDescent="0.2">
      <c r="A79" s="380"/>
      <c r="B79" s="181"/>
      <c r="C79" s="182"/>
    </row>
    <row r="80" spans="1:3" x14ac:dyDescent="0.2">
      <c r="A80" s="379"/>
      <c r="B80" s="181"/>
      <c r="C80" s="182"/>
    </row>
    <row r="81" spans="1:3" x14ac:dyDescent="0.2">
      <c r="A81" s="380"/>
      <c r="B81" s="181"/>
      <c r="C81" s="182"/>
    </row>
    <row r="82" spans="1:3" x14ac:dyDescent="0.2">
      <c r="A82" s="379"/>
      <c r="B82" s="181"/>
      <c r="C82" s="182"/>
    </row>
    <row r="83" spans="1:3" x14ac:dyDescent="0.2">
      <c r="A83" s="380"/>
      <c r="B83" s="181"/>
      <c r="C83" s="182"/>
    </row>
    <row r="84" spans="1:3" x14ac:dyDescent="0.2">
      <c r="A84" s="379"/>
      <c r="B84" s="181"/>
      <c r="C84" s="182"/>
    </row>
    <row r="85" spans="1:3" x14ac:dyDescent="0.2">
      <c r="A85" s="380"/>
      <c r="B85" s="183"/>
      <c r="C85" s="186"/>
    </row>
    <row r="86" spans="1:3" ht="14.25" x14ac:dyDescent="0.2">
      <c r="A86" s="89" t="s">
        <v>106</v>
      </c>
      <c r="B86" s="125" t="str">
        <f>$A$86</f>
        <v>600 - CONTRACTUAL</v>
      </c>
      <c r="C86" s="96">
        <f>SUM(C87:C96)</f>
        <v>0</v>
      </c>
    </row>
    <row r="87" spans="1:3" x14ac:dyDescent="0.2">
      <c r="A87" s="380"/>
      <c r="B87" s="185"/>
      <c r="C87" s="184"/>
    </row>
    <row r="88" spans="1:3" x14ac:dyDescent="0.2">
      <c r="A88" s="379"/>
      <c r="B88" s="181"/>
      <c r="C88" s="182"/>
    </row>
    <row r="89" spans="1:3" x14ac:dyDescent="0.2">
      <c r="A89" s="379"/>
      <c r="B89" s="181"/>
      <c r="C89" s="182"/>
    </row>
    <row r="90" spans="1:3" x14ac:dyDescent="0.2">
      <c r="A90" s="379"/>
      <c r="B90" s="181"/>
      <c r="C90" s="182"/>
    </row>
    <row r="91" spans="1:3" x14ac:dyDescent="0.2">
      <c r="A91" s="380"/>
      <c r="B91" s="181"/>
      <c r="C91" s="182"/>
    </row>
    <row r="92" spans="1:3" x14ac:dyDescent="0.2">
      <c r="A92" s="379"/>
      <c r="B92" s="181"/>
      <c r="C92" s="182"/>
    </row>
    <row r="93" spans="1:3" x14ac:dyDescent="0.2">
      <c r="A93" s="379"/>
      <c r="B93" s="181"/>
      <c r="C93" s="182"/>
    </row>
    <row r="94" spans="1:3" x14ac:dyDescent="0.2">
      <c r="A94" s="380"/>
      <c r="B94" s="181"/>
      <c r="C94" s="182"/>
    </row>
    <row r="95" spans="1:3" x14ac:dyDescent="0.2">
      <c r="A95" s="378"/>
      <c r="B95" s="181"/>
      <c r="C95" s="182"/>
    </row>
    <row r="96" spans="1:3" x14ac:dyDescent="0.2">
      <c r="A96" s="378"/>
      <c r="B96" s="183"/>
      <c r="C96" s="186"/>
    </row>
    <row r="97" spans="1:3" ht="14.25" x14ac:dyDescent="0.2">
      <c r="A97" s="89" t="s">
        <v>161</v>
      </c>
      <c r="B97" s="125" t="str">
        <f>$A$97</f>
        <v>700 - OPERATIONAL</v>
      </c>
      <c r="C97" s="95">
        <f>SUM(C98:C107)</f>
        <v>0</v>
      </c>
    </row>
    <row r="98" spans="1:3" x14ac:dyDescent="0.2">
      <c r="A98" s="380"/>
      <c r="B98" s="185"/>
      <c r="C98" s="184"/>
    </row>
    <row r="99" spans="1:3" x14ac:dyDescent="0.2">
      <c r="A99" s="378"/>
      <c r="B99" s="181"/>
      <c r="C99" s="182"/>
    </row>
    <row r="100" spans="1:3" x14ac:dyDescent="0.2">
      <c r="A100" s="378"/>
      <c r="B100" s="181"/>
      <c r="C100" s="182"/>
    </row>
    <row r="101" spans="1:3" x14ac:dyDescent="0.2">
      <c r="A101" s="379"/>
      <c r="B101" s="181"/>
      <c r="C101" s="182"/>
    </row>
    <row r="102" spans="1:3" x14ac:dyDescent="0.2">
      <c r="A102" s="380"/>
      <c r="B102" s="181"/>
      <c r="C102" s="182"/>
    </row>
    <row r="103" spans="1:3" x14ac:dyDescent="0.2">
      <c r="A103" s="378"/>
      <c r="B103" s="181"/>
      <c r="C103" s="182"/>
    </row>
    <row r="104" spans="1:3" x14ac:dyDescent="0.2">
      <c r="A104" s="378"/>
      <c r="B104" s="181"/>
      <c r="C104" s="182"/>
    </row>
    <row r="105" spans="1:3" x14ac:dyDescent="0.2">
      <c r="A105" s="378"/>
      <c r="B105" s="181"/>
      <c r="C105" s="182"/>
    </row>
    <row r="106" spans="1:3" x14ac:dyDescent="0.2">
      <c r="A106" s="379"/>
      <c r="B106" s="181"/>
      <c r="C106" s="182"/>
    </row>
    <row r="107" spans="1:3" x14ac:dyDescent="0.2">
      <c r="A107" s="380"/>
      <c r="B107" s="183"/>
      <c r="C107" s="186"/>
    </row>
    <row r="108" spans="1:3" ht="14.25" x14ac:dyDescent="0.2">
      <c r="A108" s="88" t="s">
        <v>107</v>
      </c>
      <c r="B108" s="125" t="str">
        <f>$A$108</f>
        <v>800 - (identify category)</v>
      </c>
      <c r="C108" s="98">
        <f>SUM(C109:C118)</f>
        <v>0</v>
      </c>
    </row>
    <row r="109" spans="1:3" x14ac:dyDescent="0.2">
      <c r="A109" s="180"/>
      <c r="B109" s="185"/>
      <c r="C109" s="189"/>
    </row>
    <row r="110" spans="1:3" x14ac:dyDescent="0.2">
      <c r="A110" s="379"/>
      <c r="B110" s="181"/>
      <c r="C110" s="190"/>
    </row>
    <row r="111" spans="1:3" x14ac:dyDescent="0.2">
      <c r="A111" s="379"/>
      <c r="B111" s="181"/>
      <c r="C111" s="190"/>
    </row>
    <row r="112" spans="1:3" x14ac:dyDescent="0.2">
      <c r="A112" s="379"/>
      <c r="B112" s="181"/>
      <c r="C112" s="190"/>
    </row>
    <row r="113" spans="1:3" x14ac:dyDescent="0.2">
      <c r="A113" s="380"/>
      <c r="B113" s="181"/>
      <c r="C113" s="190"/>
    </row>
    <row r="114" spans="1:3" x14ac:dyDescent="0.2">
      <c r="A114" s="378"/>
      <c r="B114" s="181"/>
      <c r="C114" s="190"/>
    </row>
    <row r="115" spans="1:3" x14ac:dyDescent="0.2">
      <c r="A115" s="378"/>
      <c r="B115" s="181"/>
      <c r="C115" s="190"/>
    </row>
    <row r="116" spans="1:3" x14ac:dyDescent="0.2">
      <c r="A116" s="379"/>
      <c r="B116" s="181"/>
      <c r="C116" s="190"/>
    </row>
    <row r="117" spans="1:3" x14ac:dyDescent="0.2">
      <c r="A117" s="380"/>
      <c r="B117" s="181"/>
      <c r="C117" s="190"/>
    </row>
    <row r="118" spans="1:3" x14ac:dyDescent="0.2">
      <c r="A118" s="379"/>
      <c r="B118" s="183"/>
      <c r="C118" s="191"/>
    </row>
    <row r="119" spans="1:3" ht="14.25" x14ac:dyDescent="0.2">
      <c r="A119" s="89" t="s">
        <v>108</v>
      </c>
      <c r="B119" s="125" t="str">
        <f>$A$119</f>
        <v>900 - Indirect Costs</v>
      </c>
      <c r="C119" s="96">
        <f>SUM(C120)</f>
        <v>0</v>
      </c>
    </row>
    <row r="120" spans="1:3" x14ac:dyDescent="0.2">
      <c r="A120" s="382"/>
      <c r="B120" s="271" t="s">
        <v>109</v>
      </c>
      <c r="C120" s="141">
        <f>IF('13-Indirect Calc'!I20="No",'13-Indirect Calc'!C19,'13-Indirect Calc'!I21)</f>
        <v>0</v>
      </c>
    </row>
    <row r="121" spans="1:3" ht="14.25" x14ac:dyDescent="0.2">
      <c r="A121" s="278"/>
      <c r="B121" s="279" t="s">
        <v>93</v>
      </c>
      <c r="C121" s="135">
        <f>C7+C30+C53+C64+C75+C86+C97+C108+C119</f>
        <v>0</v>
      </c>
    </row>
    <row r="122" spans="1:3" x14ac:dyDescent="0.2">
      <c r="B122" s="280"/>
      <c r="C122" s="280"/>
    </row>
    <row r="123" spans="1:3" x14ac:dyDescent="0.2">
      <c r="B123" s="281" t="s">
        <v>164</v>
      </c>
      <c r="C123" s="200">
        <f>C125-C121</f>
        <v>0</v>
      </c>
    </row>
    <row r="124" spans="1:3" ht="13.5" thickBot="1" x14ac:dyDescent="0.25">
      <c r="B124" s="280"/>
      <c r="C124" s="280"/>
    </row>
    <row r="125" spans="1:3" ht="13.5" thickBot="1" x14ac:dyDescent="0.25">
      <c r="B125" s="282" t="s">
        <v>200</v>
      </c>
      <c r="C125" s="283"/>
    </row>
  </sheetData>
  <sheetProtection algorithmName="SHA-512" hashValue="XcTbDHhTX8xHMqt98RwSQeF8/ycvjPeg6/Foppg6znlllqlxr2meaNx+59i5GuKHZzg8MyCA/4PAP7xUNBgLBA==" saltValue="8AyLO35D7LxKHFCf6h+7yA==" spinCount="100000" sheet="1" objects="1" scenarios="1"/>
  <protectedRanges>
    <protectedRange algorithmName="SHA-512" hashValue="2S0bQCwuS5GggTY7iCHTYljWp9aPIJqp35V+GSew/dNnkkEJBV28C+j3wjvWqg6nSiqmdwtIozgk/VPlbsRneg==" saltValue="FjuCULugqJqvl61/DODLYw==" spinCount="100000" sqref="A8:A29 A4 A3 B13:C29 A31:A52 A54:C63 A65:C74 A76:C85 A87:C96 A98:C107 A109:C118 A108 C125 C36:C52" name="Budget Tab"/>
  </protectedRanges>
  <mergeCells count="3">
    <mergeCell ref="A1:A2"/>
    <mergeCell ref="B1:C4"/>
    <mergeCell ref="B5:C5"/>
  </mergeCells>
  <phoneticPr fontId="4" type="noConversion"/>
  <printOptions horizontalCentered="1"/>
  <pageMargins left="0.25" right="0.25" top="0.75" bottom="0.75" header="0.3" footer="0.3"/>
  <pageSetup scale="40" orientation="portrait" r:id="rId1"/>
  <headerFooter>
    <firstHeader xml:space="preserve">&amp;R&amp;P
</firstHeader>
  </headerFooter>
  <rowBreaks count="1" manualBreakCount="1">
    <brk id="74" max="1638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theme="4" tint="-0.249977111117893"/>
    <pageSetUpPr fitToPage="1"/>
  </sheetPr>
  <dimension ref="A1:AM183"/>
  <sheetViews>
    <sheetView showGridLines="0" showZeros="0" zoomScaleNormal="100" workbookViewId="0">
      <pane ySplit="7" topLeftCell="A8" activePane="bottomLeft" state="frozen"/>
      <selection pane="bottomLeft" activeCell="D119" sqref="D119"/>
    </sheetView>
  </sheetViews>
  <sheetFormatPr defaultColWidth="9.140625" defaultRowHeight="12.75" x14ac:dyDescent="0.2"/>
  <cols>
    <col min="1" max="1" width="2.28515625" style="3" customWidth="1"/>
    <col min="2" max="2" width="60.7109375" style="22" customWidth="1"/>
    <col min="3" max="11" width="18.28515625" style="23" customWidth="1"/>
    <col min="12" max="12" width="9.140625" style="3"/>
    <col min="13" max="13" width="4.42578125" style="24" hidden="1" customWidth="1"/>
    <col min="14" max="15" width="4.42578125" style="25" hidden="1" customWidth="1"/>
    <col min="16" max="16" width="2.7109375" style="24" hidden="1" customWidth="1"/>
    <col min="17" max="18" width="2.7109375" style="25" hidden="1" customWidth="1"/>
    <col min="19" max="19" width="2.7109375" style="24" hidden="1" customWidth="1"/>
    <col min="20" max="21" width="2.7109375" style="25" hidden="1" customWidth="1"/>
    <col min="22" max="22" width="2.7109375" style="24" hidden="1" customWidth="1"/>
    <col min="23" max="24" width="2.7109375" style="25" hidden="1" customWidth="1"/>
    <col min="25" max="25" width="2.7109375" style="24" hidden="1" customWidth="1"/>
    <col min="26" max="27" width="2.7109375" style="25" hidden="1" customWidth="1"/>
    <col min="28" max="39" width="2.7109375" style="3" hidden="1" customWidth="1"/>
    <col min="40" max="16384" width="9.140625" style="3"/>
  </cols>
  <sheetData>
    <row r="1" spans="1:39" ht="18" customHeight="1" x14ac:dyDescent="0.2">
      <c r="B1" s="430" t="s">
        <v>11</v>
      </c>
      <c r="C1" s="430"/>
    </row>
    <row r="2" spans="1:39" ht="18" customHeight="1" x14ac:dyDescent="0.2">
      <c r="A2" s="1"/>
      <c r="B2" s="430"/>
      <c r="C2" s="430"/>
      <c r="D2" s="47"/>
      <c r="E2" s="47"/>
      <c r="F2" s="47"/>
      <c r="G2" s="47"/>
      <c r="H2" s="47"/>
      <c r="I2" s="47"/>
      <c r="J2" s="47"/>
      <c r="K2" s="47"/>
    </row>
    <row r="3" spans="1:39" ht="13.9" customHeight="1" x14ac:dyDescent="0.2">
      <c r="A3" s="1"/>
      <c r="B3" s="85" t="str">
        <f>'2-Budget JUSTIFY'!A3</f>
        <v>ENTER DHHS SUBRECIPIENT PROJECT NAME HERE</v>
      </c>
      <c r="C3" s="40"/>
      <c r="D3" s="415" t="s">
        <v>179</v>
      </c>
      <c r="E3" s="416"/>
      <c r="F3" s="416"/>
      <c r="G3" s="416"/>
      <c r="H3" s="416"/>
      <c r="I3" s="416"/>
      <c r="J3" s="416"/>
      <c r="K3" s="417"/>
    </row>
    <row r="4" spans="1:39" ht="13.9" customHeight="1" x14ac:dyDescent="0.2">
      <c r="A4" s="1"/>
      <c r="B4" s="123"/>
      <c r="C4" s="40"/>
      <c r="D4" s="418" t="s">
        <v>203</v>
      </c>
      <c r="E4" s="419"/>
      <c r="F4" s="419"/>
      <c r="G4" s="419"/>
      <c r="H4" s="419"/>
      <c r="I4" s="419"/>
      <c r="J4" s="419"/>
      <c r="K4" s="420"/>
    </row>
    <row r="5" spans="1:39" ht="19.899999999999999" customHeight="1" x14ac:dyDescent="0.2">
      <c r="A5" s="1"/>
      <c r="B5" s="86" t="str">
        <f>'2-Budget JUSTIFY'!$A$4</f>
        <v>ENTER APPLICANT/SUBRECIPIENT NAME HERE</v>
      </c>
      <c r="D5" s="421" t="s">
        <v>202</v>
      </c>
      <c r="E5" s="422"/>
      <c r="F5" s="422"/>
      <c r="G5" s="422"/>
      <c r="H5" s="422"/>
      <c r="I5" s="422"/>
      <c r="J5" s="422"/>
      <c r="K5" s="423"/>
    </row>
    <row r="6" spans="1:39" ht="15" customHeight="1" x14ac:dyDescent="0.2">
      <c r="B6" s="440" t="s">
        <v>92</v>
      </c>
      <c r="C6" s="424" t="s">
        <v>88</v>
      </c>
      <c r="D6" s="442" t="s">
        <v>110</v>
      </c>
      <c r="E6" s="426" t="s">
        <v>89</v>
      </c>
      <c r="F6" s="428" t="s">
        <v>90</v>
      </c>
      <c r="G6" s="413" t="s">
        <v>91</v>
      </c>
      <c r="H6" s="413" t="s">
        <v>170</v>
      </c>
      <c r="I6" s="413" t="s">
        <v>171</v>
      </c>
      <c r="J6" s="413" t="s">
        <v>172</v>
      </c>
      <c r="K6" s="413" t="s">
        <v>173</v>
      </c>
    </row>
    <row r="7" spans="1:39" s="11" customFormat="1" ht="13.5" customHeight="1" thickBot="1" x14ac:dyDescent="0.25">
      <c r="B7" s="441"/>
      <c r="C7" s="425"/>
      <c r="D7" s="443"/>
      <c r="E7" s="427"/>
      <c r="F7" s="429"/>
      <c r="G7" s="414"/>
      <c r="H7" s="414"/>
      <c r="I7" s="414"/>
      <c r="J7" s="414"/>
      <c r="K7" s="414"/>
      <c r="M7" s="402" t="s">
        <v>119</v>
      </c>
      <c r="N7" s="403"/>
      <c r="O7" s="403"/>
      <c r="P7" s="402" t="s">
        <v>114</v>
      </c>
      <c r="Q7" s="403"/>
      <c r="R7" s="403"/>
      <c r="S7" s="402" t="s">
        <v>111</v>
      </c>
      <c r="T7" s="403"/>
      <c r="U7" s="403"/>
      <c r="V7" s="402" t="s">
        <v>112</v>
      </c>
      <c r="W7" s="403"/>
      <c r="X7" s="403"/>
      <c r="Y7" s="402" t="s">
        <v>113</v>
      </c>
      <c r="Z7" s="403"/>
      <c r="AA7" s="403"/>
      <c r="AB7" s="402" t="s">
        <v>180</v>
      </c>
      <c r="AC7" s="403"/>
      <c r="AD7" s="403"/>
      <c r="AE7" s="402" t="s">
        <v>181</v>
      </c>
      <c r="AF7" s="403"/>
      <c r="AG7" s="403"/>
      <c r="AH7" s="402" t="s">
        <v>182</v>
      </c>
      <c r="AI7" s="403"/>
      <c r="AJ7" s="403"/>
      <c r="AK7" s="402" t="s">
        <v>183</v>
      </c>
      <c r="AL7" s="403"/>
      <c r="AM7" s="403"/>
    </row>
    <row r="8" spans="1:39" s="12" customFormat="1" ht="12.75" customHeight="1" x14ac:dyDescent="0.2">
      <c r="B8" s="106" t="str">
        <f>'2-Budget JUSTIFY'!B7</f>
        <v>100 - PERSONNEL - Salary / Wage</v>
      </c>
      <c r="C8" s="121">
        <f>SUM(C9:C30)</f>
        <v>0</v>
      </c>
      <c r="D8" s="109">
        <f>SUM(D9:D30)</f>
        <v>0</v>
      </c>
      <c r="E8" s="109">
        <f>SUM(E9:E30)</f>
        <v>0</v>
      </c>
      <c r="F8" s="109">
        <f t="shared" ref="F8" si="0">SUM(F9:F30)</f>
        <v>0</v>
      </c>
      <c r="G8" s="109">
        <f>SUM(G9:G30)</f>
        <v>0</v>
      </c>
      <c r="H8" s="109">
        <f>SUM(H9:H30)</f>
        <v>0</v>
      </c>
      <c r="I8" s="109">
        <f t="shared" ref="I8:K8" si="1">SUM(I9:I30)</f>
        <v>0</v>
      </c>
      <c r="J8" s="109">
        <f t="shared" si="1"/>
        <v>0</v>
      </c>
      <c r="K8" s="109">
        <f t="shared" si="1"/>
        <v>0</v>
      </c>
      <c r="M8" s="26">
        <f>IF(C122&lt;&gt;0,1,0)</f>
        <v>0</v>
      </c>
      <c r="N8" s="27">
        <f t="shared" ref="N8:N95" si="2">M8</f>
        <v>0</v>
      </c>
      <c r="O8" s="27">
        <f t="shared" ref="O8:O95" si="3">N8</f>
        <v>0</v>
      </c>
      <c r="P8" s="26">
        <f>IF(D122&lt;&gt;0,1,0)</f>
        <v>0</v>
      </c>
      <c r="Q8" s="27">
        <f t="shared" ref="Q8:Q95" si="4">P8</f>
        <v>0</v>
      </c>
      <c r="R8" s="27">
        <f t="shared" ref="R8:R95" si="5">Q8</f>
        <v>0</v>
      </c>
      <c r="S8" s="26">
        <f>IF(E122&lt;&gt;0,1,0)</f>
        <v>0</v>
      </c>
      <c r="T8" s="27">
        <f t="shared" ref="T8:U16" si="6">S8</f>
        <v>0</v>
      </c>
      <c r="U8" s="27">
        <f t="shared" si="6"/>
        <v>0</v>
      </c>
      <c r="V8" s="26">
        <f>IF(F122&lt;&gt;0,1,0)</f>
        <v>0</v>
      </c>
      <c r="W8" s="27">
        <f t="shared" ref="W8:X16" si="7">V8</f>
        <v>0</v>
      </c>
      <c r="X8" s="27">
        <f t="shared" si="7"/>
        <v>0</v>
      </c>
      <c r="Y8" s="26">
        <f>IF(G122&lt;&gt;0,1,0)</f>
        <v>0</v>
      </c>
      <c r="Z8" s="27">
        <f t="shared" ref="Z8:AA16" si="8">Y8</f>
        <v>0</v>
      </c>
      <c r="AA8" s="27">
        <f t="shared" si="8"/>
        <v>0</v>
      </c>
      <c r="AB8" s="26">
        <f>IF(H122&lt;&gt;0,1,0)</f>
        <v>0</v>
      </c>
      <c r="AC8" s="27">
        <f>AB8</f>
        <v>0</v>
      </c>
      <c r="AD8" s="27">
        <f>AB8</f>
        <v>0</v>
      </c>
      <c r="AE8" s="26">
        <f>IF(I122&lt;&gt;0,1,0)</f>
        <v>0</v>
      </c>
      <c r="AF8" s="27">
        <f>AE8</f>
        <v>0</v>
      </c>
      <c r="AG8" s="27">
        <f>AF8</f>
        <v>0</v>
      </c>
      <c r="AH8" s="26">
        <f>IF(J122&lt;&gt;0,1,0)</f>
        <v>0</v>
      </c>
      <c r="AI8" s="27">
        <f>AH8</f>
        <v>0</v>
      </c>
      <c r="AJ8" s="27">
        <f>AI8</f>
        <v>0</v>
      </c>
      <c r="AK8" s="26">
        <f>IF(K122&lt;&gt;0,1,0)</f>
        <v>0</v>
      </c>
      <c r="AL8" s="27">
        <f>AK8</f>
        <v>0</v>
      </c>
      <c r="AM8" s="27">
        <f>AL8</f>
        <v>0</v>
      </c>
    </row>
    <row r="9" spans="1:39" s="11" customFormat="1" x14ac:dyDescent="0.2">
      <c r="B9" s="81">
        <f>'2-Budget JUSTIFY'!B8</f>
        <v>0</v>
      </c>
      <c r="C9" s="99">
        <f>'2-Budget JUSTIFY'!C8</f>
        <v>0</v>
      </c>
      <c r="D9" s="136"/>
      <c r="E9" s="136"/>
      <c r="F9" s="136"/>
      <c r="G9" s="132"/>
      <c r="H9" s="132"/>
      <c r="I9" s="132"/>
      <c r="J9" s="132"/>
      <c r="K9" s="132"/>
      <c r="M9" s="28">
        <f>M8</f>
        <v>0</v>
      </c>
      <c r="N9" s="27">
        <f t="shared" si="2"/>
        <v>0</v>
      </c>
      <c r="O9" s="27">
        <f t="shared" si="3"/>
        <v>0</v>
      </c>
      <c r="P9" s="28">
        <f>P8</f>
        <v>0</v>
      </c>
      <c r="Q9" s="27">
        <f t="shared" si="4"/>
        <v>0</v>
      </c>
      <c r="R9" s="27">
        <f t="shared" si="5"/>
        <v>0</v>
      </c>
      <c r="S9" s="28">
        <f>S8</f>
        <v>0</v>
      </c>
      <c r="T9" s="27">
        <f t="shared" si="6"/>
        <v>0</v>
      </c>
      <c r="U9" s="27">
        <f t="shared" si="6"/>
        <v>0</v>
      </c>
      <c r="V9" s="28">
        <f>V8</f>
        <v>0</v>
      </c>
      <c r="W9" s="27">
        <f>V9</f>
        <v>0</v>
      </c>
      <c r="X9" s="27">
        <f>W9</f>
        <v>0</v>
      </c>
      <c r="Y9" s="28">
        <f>Y8</f>
        <v>0</v>
      </c>
      <c r="Z9" s="27">
        <f t="shared" si="8"/>
        <v>0</v>
      </c>
      <c r="AA9" s="27">
        <f t="shared" si="8"/>
        <v>0</v>
      </c>
      <c r="AB9" s="11">
        <f>AB8</f>
        <v>0</v>
      </c>
      <c r="AC9" s="11">
        <f>AB9</f>
        <v>0</v>
      </c>
      <c r="AD9" s="11">
        <f>AC9</f>
        <v>0</v>
      </c>
      <c r="AE9" s="11">
        <f>AE8</f>
        <v>0</v>
      </c>
      <c r="AF9" s="11">
        <f>AE9</f>
        <v>0</v>
      </c>
      <c r="AG9" s="11">
        <f>AF9</f>
        <v>0</v>
      </c>
      <c r="AH9" s="11">
        <f>AH8</f>
        <v>0</v>
      </c>
      <c r="AI9" s="11">
        <f>AH9</f>
        <v>0</v>
      </c>
      <c r="AJ9" s="11">
        <f>AI9</f>
        <v>0</v>
      </c>
      <c r="AK9" s="11">
        <f>AK8</f>
        <v>0</v>
      </c>
      <c r="AL9" s="11">
        <f>AK9</f>
        <v>0</v>
      </c>
      <c r="AM9" s="11">
        <f>AL9</f>
        <v>0</v>
      </c>
    </row>
    <row r="10" spans="1:39" s="11" customFormat="1" x14ac:dyDescent="0.2">
      <c r="B10" s="82">
        <f>'2-Budget JUSTIFY'!B9</f>
        <v>0</v>
      </c>
      <c r="C10" s="100">
        <f>'2-Budget JUSTIFY'!C9</f>
        <v>0</v>
      </c>
      <c r="D10" s="137"/>
      <c r="E10" s="137"/>
      <c r="F10" s="137"/>
      <c r="G10" s="133"/>
      <c r="H10" s="133"/>
      <c r="I10" s="133"/>
      <c r="J10" s="133"/>
      <c r="K10" s="133"/>
      <c r="M10" s="28">
        <f t="shared" ref="M10:M97" si="9">M9</f>
        <v>0</v>
      </c>
      <c r="N10" s="27">
        <f t="shared" si="2"/>
        <v>0</v>
      </c>
      <c r="O10" s="27">
        <f t="shared" si="3"/>
        <v>0</v>
      </c>
      <c r="P10" s="28">
        <f t="shared" ref="P10:P97" si="10">P9</f>
        <v>0</v>
      </c>
      <c r="Q10" s="27">
        <f t="shared" si="4"/>
        <v>0</v>
      </c>
      <c r="R10" s="27">
        <f t="shared" si="5"/>
        <v>0</v>
      </c>
      <c r="S10" s="28">
        <f t="shared" ref="S10:S97" si="11">S9</f>
        <v>0</v>
      </c>
      <c r="T10" s="27">
        <f t="shared" si="6"/>
        <v>0</v>
      </c>
      <c r="U10" s="27">
        <f t="shared" si="6"/>
        <v>0</v>
      </c>
      <c r="V10" s="28">
        <f t="shared" ref="V10:V97" si="12">V9</f>
        <v>0</v>
      </c>
      <c r="W10" s="27">
        <f t="shared" si="7"/>
        <v>0</v>
      </c>
      <c r="X10" s="27">
        <f t="shared" si="7"/>
        <v>0</v>
      </c>
      <c r="Y10" s="28">
        <f>Y9</f>
        <v>0</v>
      </c>
      <c r="Z10" s="27">
        <f t="shared" si="8"/>
        <v>0</v>
      </c>
      <c r="AA10" s="27">
        <f t="shared" si="8"/>
        <v>0</v>
      </c>
      <c r="AB10" s="11">
        <f>AB9</f>
        <v>0</v>
      </c>
      <c r="AC10" s="11">
        <f>AB10</f>
        <v>0</v>
      </c>
      <c r="AD10" s="11">
        <f>AC10</f>
        <v>0</v>
      </c>
      <c r="AE10" s="11">
        <f t="shared" ref="AE10:AE97" si="13">AE9</f>
        <v>0</v>
      </c>
      <c r="AF10" s="11">
        <f t="shared" ref="AF10:AG10" si="14">AE10</f>
        <v>0</v>
      </c>
      <c r="AG10" s="11">
        <f t="shared" si="14"/>
        <v>0</v>
      </c>
      <c r="AH10" s="11">
        <f t="shared" ref="AH10:AH97" si="15">AH9</f>
        <v>0</v>
      </c>
      <c r="AI10" s="11">
        <f t="shared" ref="AI10:AJ10" si="16">AH10</f>
        <v>0</v>
      </c>
      <c r="AJ10" s="11">
        <f t="shared" si="16"/>
        <v>0</v>
      </c>
      <c r="AK10" s="11">
        <f t="shared" ref="AK10:AK97" si="17">AK9</f>
        <v>0</v>
      </c>
      <c r="AL10" s="11">
        <f t="shared" ref="AL10:AM10" si="18">AK10</f>
        <v>0</v>
      </c>
      <c r="AM10" s="11">
        <f t="shared" si="18"/>
        <v>0</v>
      </c>
    </row>
    <row r="11" spans="1:39" s="11" customFormat="1" x14ac:dyDescent="0.2">
      <c r="B11" s="82">
        <f>'2-Budget JUSTIFY'!B10</f>
        <v>0</v>
      </c>
      <c r="C11" s="100">
        <f>'2-Budget JUSTIFY'!C10</f>
        <v>0</v>
      </c>
      <c r="D11" s="137"/>
      <c r="E11" s="137"/>
      <c r="F11" s="137"/>
      <c r="G11" s="133"/>
      <c r="H11" s="133"/>
      <c r="I11" s="133"/>
      <c r="J11" s="133"/>
      <c r="K11" s="133"/>
      <c r="M11" s="28">
        <f t="shared" si="9"/>
        <v>0</v>
      </c>
      <c r="N11" s="27">
        <f t="shared" si="2"/>
        <v>0</v>
      </c>
      <c r="O11" s="27">
        <f t="shared" si="3"/>
        <v>0</v>
      </c>
      <c r="P11" s="28">
        <f t="shared" si="10"/>
        <v>0</v>
      </c>
      <c r="Q11" s="27">
        <f t="shared" si="4"/>
        <v>0</v>
      </c>
      <c r="R11" s="27">
        <f t="shared" si="5"/>
        <v>0</v>
      </c>
      <c r="S11" s="28">
        <f t="shared" si="11"/>
        <v>0</v>
      </c>
      <c r="T11" s="27">
        <f t="shared" si="6"/>
        <v>0</v>
      </c>
      <c r="U11" s="27">
        <f t="shared" si="6"/>
        <v>0</v>
      </c>
      <c r="V11" s="28">
        <f t="shared" si="12"/>
        <v>0</v>
      </c>
      <c r="W11" s="27">
        <f t="shared" si="7"/>
        <v>0</v>
      </c>
      <c r="X11" s="27">
        <f t="shared" si="7"/>
        <v>0</v>
      </c>
      <c r="Y11" s="28">
        <f t="shared" ref="Y11:Y97" si="19">Y10</f>
        <v>0</v>
      </c>
      <c r="Z11" s="27">
        <f t="shared" si="8"/>
        <v>0</v>
      </c>
      <c r="AA11" s="27">
        <f t="shared" si="8"/>
        <v>0</v>
      </c>
      <c r="AB11" s="11">
        <f t="shared" ref="AB11:AB98" si="20">AB10</f>
        <v>0</v>
      </c>
      <c r="AC11" s="11">
        <f t="shared" ref="AC11:AD11" si="21">AB11</f>
        <v>0</v>
      </c>
      <c r="AD11" s="11">
        <f t="shared" si="21"/>
        <v>0</v>
      </c>
      <c r="AE11" s="11">
        <f t="shared" si="13"/>
        <v>0</v>
      </c>
      <c r="AF11" s="11">
        <f t="shared" ref="AF11:AG11" si="22">AE11</f>
        <v>0</v>
      </c>
      <c r="AG11" s="11">
        <f t="shared" si="22"/>
        <v>0</v>
      </c>
      <c r="AH11" s="11">
        <f t="shared" si="15"/>
        <v>0</v>
      </c>
      <c r="AI11" s="11">
        <f t="shared" ref="AI11:AJ11" si="23">AH11</f>
        <v>0</v>
      </c>
      <c r="AJ11" s="11">
        <f t="shared" si="23"/>
        <v>0</v>
      </c>
      <c r="AK11" s="11">
        <f t="shared" si="17"/>
        <v>0</v>
      </c>
      <c r="AL11" s="11">
        <f t="shared" ref="AL11:AM11" si="24">AK11</f>
        <v>0</v>
      </c>
      <c r="AM11" s="11">
        <f t="shared" si="24"/>
        <v>0</v>
      </c>
    </row>
    <row r="12" spans="1:39" s="11" customFormat="1" x14ac:dyDescent="0.2">
      <c r="B12" s="82">
        <f>'2-Budget JUSTIFY'!B11</f>
        <v>0</v>
      </c>
      <c r="C12" s="100">
        <f>'2-Budget JUSTIFY'!C11</f>
        <v>0</v>
      </c>
      <c r="D12" s="137"/>
      <c r="E12" s="137"/>
      <c r="F12" s="137"/>
      <c r="G12" s="133"/>
      <c r="H12" s="133"/>
      <c r="I12" s="133"/>
      <c r="J12" s="133"/>
      <c r="K12" s="133"/>
      <c r="M12" s="28">
        <f t="shared" si="9"/>
        <v>0</v>
      </c>
      <c r="N12" s="27">
        <f t="shared" si="2"/>
        <v>0</v>
      </c>
      <c r="O12" s="27">
        <f t="shared" si="3"/>
        <v>0</v>
      </c>
      <c r="P12" s="28">
        <f t="shared" si="10"/>
        <v>0</v>
      </c>
      <c r="Q12" s="27">
        <f t="shared" si="4"/>
        <v>0</v>
      </c>
      <c r="R12" s="27">
        <f t="shared" si="5"/>
        <v>0</v>
      </c>
      <c r="S12" s="28">
        <f t="shared" si="11"/>
        <v>0</v>
      </c>
      <c r="T12" s="27">
        <f t="shared" si="6"/>
        <v>0</v>
      </c>
      <c r="U12" s="27">
        <f t="shared" si="6"/>
        <v>0</v>
      </c>
      <c r="V12" s="28">
        <f t="shared" si="12"/>
        <v>0</v>
      </c>
      <c r="W12" s="27">
        <f t="shared" si="7"/>
        <v>0</v>
      </c>
      <c r="X12" s="27">
        <f t="shared" si="7"/>
        <v>0</v>
      </c>
      <c r="Y12" s="28">
        <f t="shared" si="19"/>
        <v>0</v>
      </c>
      <c r="Z12" s="27">
        <f t="shared" si="8"/>
        <v>0</v>
      </c>
      <c r="AA12" s="27">
        <f t="shared" si="8"/>
        <v>0</v>
      </c>
      <c r="AB12" s="11">
        <f t="shared" si="20"/>
        <v>0</v>
      </c>
      <c r="AC12" s="11">
        <f t="shared" ref="AC12:AD12" si="25">AB12</f>
        <v>0</v>
      </c>
      <c r="AD12" s="11">
        <f t="shared" si="25"/>
        <v>0</v>
      </c>
      <c r="AE12" s="11">
        <f t="shared" si="13"/>
        <v>0</v>
      </c>
      <c r="AF12" s="11">
        <f t="shared" ref="AF12:AG12" si="26">AE12</f>
        <v>0</v>
      </c>
      <c r="AG12" s="11">
        <f t="shared" si="26"/>
        <v>0</v>
      </c>
      <c r="AH12" s="11">
        <f t="shared" si="15"/>
        <v>0</v>
      </c>
      <c r="AI12" s="11">
        <f t="shared" ref="AI12:AJ12" si="27">AH12</f>
        <v>0</v>
      </c>
      <c r="AJ12" s="11">
        <f t="shared" si="27"/>
        <v>0</v>
      </c>
      <c r="AK12" s="11">
        <f t="shared" si="17"/>
        <v>0</v>
      </c>
      <c r="AL12" s="11">
        <f t="shared" ref="AL12:AM12" si="28">AK12</f>
        <v>0</v>
      </c>
      <c r="AM12" s="11">
        <f t="shared" si="28"/>
        <v>0</v>
      </c>
    </row>
    <row r="13" spans="1:39" s="11" customFormat="1" x14ac:dyDescent="0.2">
      <c r="B13" s="82">
        <f>'2-Budget JUSTIFY'!B12</f>
        <v>0</v>
      </c>
      <c r="C13" s="100">
        <f>'2-Budget JUSTIFY'!C12</f>
        <v>0</v>
      </c>
      <c r="D13" s="137"/>
      <c r="E13" s="137"/>
      <c r="F13" s="137"/>
      <c r="G13" s="133"/>
      <c r="H13" s="133"/>
      <c r="I13" s="133"/>
      <c r="J13" s="133"/>
      <c r="K13" s="133"/>
      <c r="M13" s="28">
        <f t="shared" si="9"/>
        <v>0</v>
      </c>
      <c r="N13" s="27">
        <f t="shared" si="2"/>
        <v>0</v>
      </c>
      <c r="O13" s="27">
        <f t="shared" si="3"/>
        <v>0</v>
      </c>
      <c r="P13" s="28">
        <f>P12</f>
        <v>0</v>
      </c>
      <c r="Q13" s="27">
        <f t="shared" si="4"/>
        <v>0</v>
      </c>
      <c r="R13" s="27">
        <f t="shared" si="5"/>
        <v>0</v>
      </c>
      <c r="S13" s="28">
        <f t="shared" si="11"/>
        <v>0</v>
      </c>
      <c r="T13" s="27">
        <f t="shared" si="6"/>
        <v>0</v>
      </c>
      <c r="U13" s="27">
        <f t="shared" si="6"/>
        <v>0</v>
      </c>
      <c r="V13" s="28">
        <f t="shared" si="12"/>
        <v>0</v>
      </c>
      <c r="W13" s="27">
        <f t="shared" si="7"/>
        <v>0</v>
      </c>
      <c r="X13" s="27">
        <f t="shared" si="7"/>
        <v>0</v>
      </c>
      <c r="Y13" s="28">
        <f t="shared" si="19"/>
        <v>0</v>
      </c>
      <c r="Z13" s="27">
        <f t="shared" si="8"/>
        <v>0</v>
      </c>
      <c r="AA13" s="27">
        <f t="shared" si="8"/>
        <v>0</v>
      </c>
      <c r="AB13" s="11">
        <f t="shared" si="20"/>
        <v>0</v>
      </c>
      <c r="AC13" s="11">
        <f t="shared" ref="AC13:AD13" si="29">AB13</f>
        <v>0</v>
      </c>
      <c r="AD13" s="11">
        <f t="shared" si="29"/>
        <v>0</v>
      </c>
      <c r="AE13" s="11">
        <f t="shared" si="13"/>
        <v>0</v>
      </c>
      <c r="AF13" s="11">
        <f t="shared" ref="AF13:AG13" si="30">AE13</f>
        <v>0</v>
      </c>
      <c r="AG13" s="11">
        <f t="shared" si="30"/>
        <v>0</v>
      </c>
      <c r="AH13" s="11">
        <f t="shared" si="15"/>
        <v>0</v>
      </c>
      <c r="AI13" s="11">
        <f t="shared" ref="AI13:AJ13" si="31">AH13</f>
        <v>0</v>
      </c>
      <c r="AJ13" s="11">
        <f t="shared" si="31"/>
        <v>0</v>
      </c>
      <c r="AK13" s="11">
        <f t="shared" si="17"/>
        <v>0</v>
      </c>
      <c r="AL13" s="11">
        <f t="shared" ref="AL13:AM13" si="32">AK13</f>
        <v>0</v>
      </c>
      <c r="AM13" s="11">
        <f t="shared" si="32"/>
        <v>0</v>
      </c>
    </row>
    <row r="14" spans="1:39" s="11" customFormat="1" x14ac:dyDescent="0.2">
      <c r="B14" s="82">
        <f>'2-Budget JUSTIFY'!B13</f>
        <v>0</v>
      </c>
      <c r="C14" s="100">
        <f>'2-Budget JUSTIFY'!C13</f>
        <v>0</v>
      </c>
      <c r="D14" s="137"/>
      <c r="E14" s="137"/>
      <c r="F14" s="137"/>
      <c r="G14" s="133"/>
      <c r="H14" s="133"/>
      <c r="I14" s="133"/>
      <c r="J14" s="133"/>
      <c r="K14" s="133"/>
      <c r="M14" s="28">
        <f t="shared" si="9"/>
        <v>0</v>
      </c>
      <c r="N14" s="27">
        <f t="shared" si="2"/>
        <v>0</v>
      </c>
      <c r="O14" s="27">
        <f t="shared" si="3"/>
        <v>0</v>
      </c>
      <c r="P14" s="28">
        <f>P13</f>
        <v>0</v>
      </c>
      <c r="Q14" s="27">
        <f t="shared" si="4"/>
        <v>0</v>
      </c>
      <c r="R14" s="27">
        <f t="shared" si="5"/>
        <v>0</v>
      </c>
      <c r="S14" s="28">
        <f t="shared" si="11"/>
        <v>0</v>
      </c>
      <c r="T14" s="27">
        <f t="shared" si="6"/>
        <v>0</v>
      </c>
      <c r="U14" s="27">
        <f t="shared" si="6"/>
        <v>0</v>
      </c>
      <c r="V14" s="28">
        <f t="shared" si="12"/>
        <v>0</v>
      </c>
      <c r="W14" s="27">
        <f t="shared" si="7"/>
        <v>0</v>
      </c>
      <c r="X14" s="27">
        <f t="shared" si="7"/>
        <v>0</v>
      </c>
      <c r="Y14" s="28">
        <f t="shared" si="19"/>
        <v>0</v>
      </c>
      <c r="Z14" s="27">
        <f t="shared" si="8"/>
        <v>0</v>
      </c>
      <c r="AA14" s="27">
        <f t="shared" si="8"/>
        <v>0</v>
      </c>
      <c r="AB14" s="11">
        <f t="shared" si="20"/>
        <v>0</v>
      </c>
      <c r="AC14" s="11">
        <f t="shared" ref="AC14:AD14" si="33">AB14</f>
        <v>0</v>
      </c>
      <c r="AD14" s="11">
        <f t="shared" si="33"/>
        <v>0</v>
      </c>
      <c r="AE14" s="11">
        <f t="shared" si="13"/>
        <v>0</v>
      </c>
      <c r="AF14" s="11">
        <f t="shared" ref="AF14:AG14" si="34">AE14</f>
        <v>0</v>
      </c>
      <c r="AG14" s="11">
        <f t="shared" si="34"/>
        <v>0</v>
      </c>
      <c r="AH14" s="11">
        <f t="shared" si="15"/>
        <v>0</v>
      </c>
      <c r="AI14" s="11">
        <f t="shared" ref="AI14:AJ14" si="35">AH14</f>
        <v>0</v>
      </c>
      <c r="AJ14" s="11">
        <f t="shared" si="35"/>
        <v>0</v>
      </c>
      <c r="AK14" s="11">
        <f t="shared" si="17"/>
        <v>0</v>
      </c>
      <c r="AL14" s="11">
        <f t="shared" ref="AL14:AM14" si="36">AK14</f>
        <v>0</v>
      </c>
      <c r="AM14" s="11">
        <f t="shared" si="36"/>
        <v>0</v>
      </c>
    </row>
    <row r="15" spans="1:39" s="11" customFormat="1" x14ac:dyDescent="0.2">
      <c r="B15" s="82">
        <f>'2-Budget JUSTIFY'!B14</f>
        <v>0</v>
      </c>
      <c r="C15" s="100">
        <f>'2-Budget JUSTIFY'!C14</f>
        <v>0</v>
      </c>
      <c r="D15" s="137"/>
      <c r="E15" s="137"/>
      <c r="F15" s="137"/>
      <c r="G15" s="133"/>
      <c r="H15" s="133"/>
      <c r="I15" s="133"/>
      <c r="J15" s="133"/>
      <c r="K15" s="133"/>
      <c r="M15" s="28">
        <f t="shared" si="9"/>
        <v>0</v>
      </c>
      <c r="N15" s="27">
        <f t="shared" si="2"/>
        <v>0</v>
      </c>
      <c r="O15" s="27">
        <f t="shared" si="3"/>
        <v>0</v>
      </c>
      <c r="P15" s="28">
        <f t="shared" si="10"/>
        <v>0</v>
      </c>
      <c r="Q15" s="27">
        <f t="shared" si="4"/>
        <v>0</v>
      </c>
      <c r="R15" s="27">
        <f t="shared" si="5"/>
        <v>0</v>
      </c>
      <c r="S15" s="28">
        <f t="shared" si="11"/>
        <v>0</v>
      </c>
      <c r="T15" s="27">
        <f t="shared" si="6"/>
        <v>0</v>
      </c>
      <c r="U15" s="27">
        <f t="shared" si="6"/>
        <v>0</v>
      </c>
      <c r="V15" s="28">
        <f t="shared" si="12"/>
        <v>0</v>
      </c>
      <c r="W15" s="27">
        <f t="shared" si="7"/>
        <v>0</v>
      </c>
      <c r="X15" s="27">
        <f t="shared" si="7"/>
        <v>0</v>
      </c>
      <c r="Y15" s="28">
        <f t="shared" si="19"/>
        <v>0</v>
      </c>
      <c r="Z15" s="27">
        <f t="shared" si="8"/>
        <v>0</v>
      </c>
      <c r="AA15" s="27">
        <f t="shared" si="8"/>
        <v>0</v>
      </c>
      <c r="AB15" s="11">
        <f t="shared" si="20"/>
        <v>0</v>
      </c>
      <c r="AC15" s="11">
        <f t="shared" ref="AC15:AD15" si="37">AB15</f>
        <v>0</v>
      </c>
      <c r="AD15" s="11">
        <f t="shared" si="37"/>
        <v>0</v>
      </c>
      <c r="AE15" s="11">
        <f t="shared" si="13"/>
        <v>0</v>
      </c>
      <c r="AF15" s="11">
        <f t="shared" ref="AF15:AG15" si="38">AE15</f>
        <v>0</v>
      </c>
      <c r="AG15" s="11">
        <f t="shared" si="38"/>
        <v>0</v>
      </c>
      <c r="AH15" s="11">
        <f t="shared" si="15"/>
        <v>0</v>
      </c>
      <c r="AI15" s="11">
        <f t="shared" ref="AI15:AJ15" si="39">AH15</f>
        <v>0</v>
      </c>
      <c r="AJ15" s="11">
        <f t="shared" si="39"/>
        <v>0</v>
      </c>
      <c r="AK15" s="11">
        <f t="shared" si="17"/>
        <v>0</v>
      </c>
      <c r="AL15" s="11">
        <f t="shared" ref="AL15:AM15" si="40">AK15</f>
        <v>0</v>
      </c>
      <c r="AM15" s="11">
        <f t="shared" si="40"/>
        <v>0</v>
      </c>
    </row>
    <row r="16" spans="1:39" s="11" customFormat="1" x14ac:dyDescent="0.2">
      <c r="B16" s="82">
        <f>'2-Budget JUSTIFY'!B15</f>
        <v>0</v>
      </c>
      <c r="C16" s="100">
        <f>'2-Budget JUSTIFY'!C15</f>
        <v>0</v>
      </c>
      <c r="D16" s="137"/>
      <c r="E16" s="137"/>
      <c r="F16" s="137"/>
      <c r="G16" s="133"/>
      <c r="H16" s="133"/>
      <c r="I16" s="133"/>
      <c r="J16" s="133"/>
      <c r="K16" s="133"/>
      <c r="M16" s="28">
        <f t="shared" si="9"/>
        <v>0</v>
      </c>
      <c r="N16" s="27">
        <f t="shared" si="2"/>
        <v>0</v>
      </c>
      <c r="O16" s="27">
        <f t="shared" si="3"/>
        <v>0</v>
      </c>
      <c r="P16" s="28">
        <f t="shared" si="10"/>
        <v>0</v>
      </c>
      <c r="Q16" s="27">
        <f t="shared" si="4"/>
        <v>0</v>
      </c>
      <c r="R16" s="27">
        <f t="shared" si="5"/>
        <v>0</v>
      </c>
      <c r="S16" s="28">
        <f t="shared" si="11"/>
        <v>0</v>
      </c>
      <c r="T16" s="27">
        <f t="shared" si="6"/>
        <v>0</v>
      </c>
      <c r="U16" s="27">
        <f t="shared" si="6"/>
        <v>0</v>
      </c>
      <c r="V16" s="28">
        <f t="shared" si="12"/>
        <v>0</v>
      </c>
      <c r="W16" s="27">
        <f t="shared" si="7"/>
        <v>0</v>
      </c>
      <c r="X16" s="27">
        <f t="shared" si="7"/>
        <v>0</v>
      </c>
      <c r="Y16" s="28">
        <f t="shared" si="19"/>
        <v>0</v>
      </c>
      <c r="Z16" s="27">
        <f t="shared" si="8"/>
        <v>0</v>
      </c>
      <c r="AA16" s="27">
        <f t="shared" si="8"/>
        <v>0</v>
      </c>
      <c r="AB16" s="11">
        <f t="shared" si="20"/>
        <v>0</v>
      </c>
      <c r="AC16" s="11">
        <f t="shared" ref="AC16:AD16" si="41">AB16</f>
        <v>0</v>
      </c>
      <c r="AD16" s="11">
        <f t="shared" si="41"/>
        <v>0</v>
      </c>
      <c r="AE16" s="11">
        <f t="shared" si="13"/>
        <v>0</v>
      </c>
      <c r="AF16" s="11">
        <f t="shared" ref="AF16:AG16" si="42">AE16</f>
        <v>0</v>
      </c>
      <c r="AG16" s="11">
        <f t="shared" si="42"/>
        <v>0</v>
      </c>
      <c r="AH16" s="11">
        <f t="shared" si="15"/>
        <v>0</v>
      </c>
      <c r="AI16" s="11">
        <f t="shared" ref="AI16:AJ16" si="43">AH16</f>
        <v>0</v>
      </c>
      <c r="AJ16" s="11">
        <f t="shared" si="43"/>
        <v>0</v>
      </c>
      <c r="AK16" s="11">
        <f t="shared" si="17"/>
        <v>0</v>
      </c>
      <c r="AL16" s="11">
        <f t="shared" ref="AL16:AM16" si="44">AK16</f>
        <v>0</v>
      </c>
      <c r="AM16" s="11">
        <f t="shared" si="44"/>
        <v>0</v>
      </c>
    </row>
    <row r="17" spans="2:39" s="11" customFormat="1" x14ac:dyDescent="0.2">
      <c r="B17" s="82">
        <f>'2-Budget JUSTIFY'!B16</f>
        <v>0</v>
      </c>
      <c r="C17" s="100">
        <f>'2-Budget JUSTIFY'!C16</f>
        <v>0</v>
      </c>
      <c r="D17" s="137"/>
      <c r="E17" s="137"/>
      <c r="F17" s="137"/>
      <c r="G17" s="133"/>
      <c r="H17" s="133"/>
      <c r="I17" s="133"/>
      <c r="J17" s="133"/>
      <c r="K17" s="133"/>
      <c r="M17" s="28">
        <f t="shared" si="9"/>
        <v>0</v>
      </c>
      <c r="N17" s="27">
        <f t="shared" ref="N17:N53" si="45">M17</f>
        <v>0</v>
      </c>
      <c r="O17" s="27">
        <f t="shared" ref="O17:O53" si="46">N17</f>
        <v>0</v>
      </c>
      <c r="P17" s="28">
        <f t="shared" si="10"/>
        <v>0</v>
      </c>
      <c r="Q17" s="27">
        <f t="shared" ref="Q17:Q53" si="47">P17</f>
        <v>0</v>
      </c>
      <c r="R17" s="27">
        <f t="shared" ref="R17:R53" si="48">Q17</f>
        <v>0</v>
      </c>
      <c r="S17" s="28">
        <f t="shared" si="11"/>
        <v>0</v>
      </c>
      <c r="T17" s="27">
        <f t="shared" ref="T17:T53" si="49">S17</f>
        <v>0</v>
      </c>
      <c r="U17" s="27">
        <f t="shared" ref="U17:U53" si="50">T17</f>
        <v>0</v>
      </c>
      <c r="V17" s="28">
        <f t="shared" si="12"/>
        <v>0</v>
      </c>
      <c r="W17" s="27">
        <f t="shared" ref="W17:W53" si="51">V17</f>
        <v>0</v>
      </c>
      <c r="X17" s="27">
        <f t="shared" ref="X17:X53" si="52">W17</f>
        <v>0</v>
      </c>
      <c r="Y17" s="28">
        <f t="shared" si="19"/>
        <v>0</v>
      </c>
      <c r="Z17" s="27">
        <f t="shared" ref="Z17:Z53" si="53">Y17</f>
        <v>0</v>
      </c>
      <c r="AA17" s="27">
        <f t="shared" ref="AA17:AA53" si="54">Z17</f>
        <v>0</v>
      </c>
      <c r="AB17" s="11">
        <f t="shared" si="20"/>
        <v>0</v>
      </c>
      <c r="AC17" s="11">
        <f t="shared" ref="AC17:AC53" si="55">AB17</f>
        <v>0</v>
      </c>
      <c r="AD17" s="11">
        <f t="shared" ref="AD17:AD53" si="56">AC17</f>
        <v>0</v>
      </c>
      <c r="AE17" s="11">
        <f t="shared" si="13"/>
        <v>0</v>
      </c>
      <c r="AF17" s="11">
        <f t="shared" ref="AF17:AF53" si="57">AE17</f>
        <v>0</v>
      </c>
      <c r="AG17" s="11">
        <f t="shared" ref="AG17:AG53" si="58">AF17</f>
        <v>0</v>
      </c>
      <c r="AH17" s="11">
        <f t="shared" si="15"/>
        <v>0</v>
      </c>
      <c r="AI17" s="11">
        <f t="shared" ref="AI17:AI53" si="59">AH17</f>
        <v>0</v>
      </c>
      <c r="AJ17" s="11">
        <f t="shared" ref="AJ17:AJ53" si="60">AI17</f>
        <v>0</v>
      </c>
      <c r="AK17" s="11">
        <f t="shared" si="17"/>
        <v>0</v>
      </c>
      <c r="AL17" s="11">
        <f t="shared" ref="AL17:AL53" si="61">AK17</f>
        <v>0</v>
      </c>
      <c r="AM17" s="11">
        <f t="shared" ref="AM17:AM53" si="62">AL17</f>
        <v>0</v>
      </c>
    </row>
    <row r="18" spans="2:39" s="11" customFormat="1" x14ac:dyDescent="0.2">
      <c r="B18" s="82">
        <f>'2-Budget JUSTIFY'!B17</f>
        <v>0</v>
      </c>
      <c r="C18" s="100">
        <f>'2-Budget JUSTIFY'!C17</f>
        <v>0</v>
      </c>
      <c r="D18" s="137"/>
      <c r="E18" s="137"/>
      <c r="F18" s="137"/>
      <c r="G18" s="133"/>
      <c r="H18" s="133"/>
      <c r="I18" s="133"/>
      <c r="J18" s="133"/>
      <c r="K18" s="133"/>
      <c r="M18" s="28">
        <f t="shared" si="9"/>
        <v>0</v>
      </c>
      <c r="N18" s="27">
        <f t="shared" si="45"/>
        <v>0</v>
      </c>
      <c r="O18" s="27">
        <f t="shared" si="46"/>
        <v>0</v>
      </c>
      <c r="P18" s="28">
        <f t="shared" si="10"/>
        <v>0</v>
      </c>
      <c r="Q18" s="27">
        <f t="shared" si="47"/>
        <v>0</v>
      </c>
      <c r="R18" s="27">
        <f t="shared" si="48"/>
        <v>0</v>
      </c>
      <c r="S18" s="28">
        <f t="shared" si="11"/>
        <v>0</v>
      </c>
      <c r="T18" s="27">
        <f t="shared" si="49"/>
        <v>0</v>
      </c>
      <c r="U18" s="27">
        <f t="shared" si="50"/>
        <v>0</v>
      </c>
      <c r="V18" s="28">
        <f t="shared" si="12"/>
        <v>0</v>
      </c>
      <c r="W18" s="27">
        <f t="shared" si="51"/>
        <v>0</v>
      </c>
      <c r="X18" s="27">
        <f t="shared" si="52"/>
        <v>0</v>
      </c>
      <c r="Y18" s="28">
        <f t="shared" si="19"/>
        <v>0</v>
      </c>
      <c r="Z18" s="27">
        <f t="shared" si="53"/>
        <v>0</v>
      </c>
      <c r="AA18" s="27">
        <f t="shared" si="54"/>
        <v>0</v>
      </c>
      <c r="AB18" s="11">
        <f t="shared" si="20"/>
        <v>0</v>
      </c>
      <c r="AC18" s="11">
        <f t="shared" si="55"/>
        <v>0</v>
      </c>
      <c r="AD18" s="11">
        <f t="shared" si="56"/>
        <v>0</v>
      </c>
      <c r="AE18" s="11">
        <f t="shared" si="13"/>
        <v>0</v>
      </c>
      <c r="AF18" s="11">
        <f t="shared" si="57"/>
        <v>0</v>
      </c>
      <c r="AG18" s="11">
        <f t="shared" si="58"/>
        <v>0</v>
      </c>
      <c r="AH18" s="11">
        <f t="shared" si="15"/>
        <v>0</v>
      </c>
      <c r="AI18" s="11">
        <f t="shared" si="59"/>
        <v>0</v>
      </c>
      <c r="AJ18" s="11">
        <f t="shared" si="60"/>
        <v>0</v>
      </c>
      <c r="AK18" s="11">
        <f t="shared" si="17"/>
        <v>0</v>
      </c>
      <c r="AL18" s="11">
        <f t="shared" si="61"/>
        <v>0</v>
      </c>
      <c r="AM18" s="11">
        <f t="shared" si="62"/>
        <v>0</v>
      </c>
    </row>
    <row r="19" spans="2:39" s="11" customFormat="1" x14ac:dyDescent="0.2">
      <c r="B19" s="82">
        <f>'2-Budget JUSTIFY'!B18</f>
        <v>0</v>
      </c>
      <c r="C19" s="100">
        <f>'2-Budget JUSTIFY'!C18</f>
        <v>0</v>
      </c>
      <c r="D19" s="137"/>
      <c r="E19" s="137"/>
      <c r="F19" s="137"/>
      <c r="G19" s="133"/>
      <c r="H19" s="133"/>
      <c r="I19" s="133"/>
      <c r="J19" s="133"/>
      <c r="K19" s="133"/>
      <c r="M19" s="28">
        <f t="shared" si="9"/>
        <v>0</v>
      </c>
      <c r="N19" s="27">
        <f t="shared" si="45"/>
        <v>0</v>
      </c>
      <c r="O19" s="27">
        <f t="shared" si="46"/>
        <v>0</v>
      </c>
      <c r="P19" s="28">
        <f t="shared" si="10"/>
        <v>0</v>
      </c>
      <c r="Q19" s="27">
        <f t="shared" si="47"/>
        <v>0</v>
      </c>
      <c r="R19" s="27">
        <f t="shared" si="48"/>
        <v>0</v>
      </c>
      <c r="S19" s="28">
        <f t="shared" si="11"/>
        <v>0</v>
      </c>
      <c r="T19" s="27">
        <f t="shared" si="49"/>
        <v>0</v>
      </c>
      <c r="U19" s="27">
        <f t="shared" si="50"/>
        <v>0</v>
      </c>
      <c r="V19" s="28">
        <f t="shared" si="12"/>
        <v>0</v>
      </c>
      <c r="W19" s="27">
        <f t="shared" si="51"/>
        <v>0</v>
      </c>
      <c r="X19" s="27">
        <f t="shared" si="52"/>
        <v>0</v>
      </c>
      <c r="Y19" s="28">
        <f t="shared" si="19"/>
        <v>0</v>
      </c>
      <c r="Z19" s="27">
        <f t="shared" si="53"/>
        <v>0</v>
      </c>
      <c r="AA19" s="27">
        <f t="shared" si="54"/>
        <v>0</v>
      </c>
      <c r="AB19" s="11">
        <f t="shared" si="20"/>
        <v>0</v>
      </c>
      <c r="AC19" s="11">
        <f t="shared" si="55"/>
        <v>0</v>
      </c>
      <c r="AD19" s="11">
        <f t="shared" si="56"/>
        <v>0</v>
      </c>
      <c r="AE19" s="11">
        <f t="shared" si="13"/>
        <v>0</v>
      </c>
      <c r="AF19" s="11">
        <f t="shared" si="57"/>
        <v>0</v>
      </c>
      <c r="AG19" s="11">
        <f t="shared" si="58"/>
        <v>0</v>
      </c>
      <c r="AH19" s="11">
        <f t="shared" si="15"/>
        <v>0</v>
      </c>
      <c r="AI19" s="11">
        <f t="shared" si="59"/>
        <v>0</v>
      </c>
      <c r="AJ19" s="11">
        <f t="shared" si="60"/>
        <v>0</v>
      </c>
      <c r="AK19" s="11">
        <f t="shared" si="17"/>
        <v>0</v>
      </c>
      <c r="AL19" s="11">
        <f t="shared" si="61"/>
        <v>0</v>
      </c>
      <c r="AM19" s="11">
        <f t="shared" si="62"/>
        <v>0</v>
      </c>
    </row>
    <row r="20" spans="2:39" s="11" customFormat="1" x14ac:dyDescent="0.2">
      <c r="B20" s="82">
        <f>'2-Budget JUSTIFY'!B19</f>
        <v>0</v>
      </c>
      <c r="C20" s="100">
        <f>'2-Budget JUSTIFY'!C19</f>
        <v>0</v>
      </c>
      <c r="D20" s="137"/>
      <c r="E20" s="137"/>
      <c r="F20" s="137"/>
      <c r="G20" s="133"/>
      <c r="H20" s="133"/>
      <c r="I20" s="133"/>
      <c r="J20" s="133"/>
      <c r="K20" s="133"/>
      <c r="M20" s="28">
        <f t="shared" si="9"/>
        <v>0</v>
      </c>
      <c r="N20" s="27">
        <f t="shared" si="45"/>
        <v>0</v>
      </c>
      <c r="O20" s="27">
        <f t="shared" si="46"/>
        <v>0</v>
      </c>
      <c r="P20" s="28">
        <f t="shared" si="10"/>
        <v>0</v>
      </c>
      <c r="Q20" s="27">
        <f t="shared" si="47"/>
        <v>0</v>
      </c>
      <c r="R20" s="27">
        <f t="shared" si="48"/>
        <v>0</v>
      </c>
      <c r="S20" s="28">
        <f t="shared" si="11"/>
        <v>0</v>
      </c>
      <c r="T20" s="27">
        <f t="shared" si="49"/>
        <v>0</v>
      </c>
      <c r="U20" s="27">
        <f t="shared" si="50"/>
        <v>0</v>
      </c>
      <c r="V20" s="28">
        <f t="shared" si="12"/>
        <v>0</v>
      </c>
      <c r="W20" s="27">
        <f t="shared" si="51"/>
        <v>0</v>
      </c>
      <c r="X20" s="27">
        <f t="shared" si="52"/>
        <v>0</v>
      </c>
      <c r="Y20" s="28">
        <f t="shared" si="19"/>
        <v>0</v>
      </c>
      <c r="Z20" s="27">
        <f t="shared" si="53"/>
        <v>0</v>
      </c>
      <c r="AA20" s="27">
        <f t="shared" si="54"/>
        <v>0</v>
      </c>
      <c r="AB20" s="11">
        <f t="shared" si="20"/>
        <v>0</v>
      </c>
      <c r="AC20" s="11">
        <f t="shared" si="55"/>
        <v>0</v>
      </c>
      <c r="AD20" s="11">
        <f t="shared" si="56"/>
        <v>0</v>
      </c>
      <c r="AE20" s="11">
        <f t="shared" si="13"/>
        <v>0</v>
      </c>
      <c r="AF20" s="11">
        <f t="shared" si="57"/>
        <v>0</v>
      </c>
      <c r="AG20" s="11">
        <f t="shared" si="58"/>
        <v>0</v>
      </c>
      <c r="AH20" s="11">
        <f t="shared" si="15"/>
        <v>0</v>
      </c>
      <c r="AI20" s="11">
        <f t="shared" si="59"/>
        <v>0</v>
      </c>
      <c r="AJ20" s="11">
        <f t="shared" si="60"/>
        <v>0</v>
      </c>
      <c r="AK20" s="11">
        <f t="shared" si="17"/>
        <v>0</v>
      </c>
      <c r="AL20" s="11">
        <f t="shared" si="61"/>
        <v>0</v>
      </c>
      <c r="AM20" s="11">
        <f t="shared" si="62"/>
        <v>0</v>
      </c>
    </row>
    <row r="21" spans="2:39" s="11" customFormat="1" x14ac:dyDescent="0.2">
      <c r="B21" s="82">
        <f>'2-Budget JUSTIFY'!B20</f>
        <v>0</v>
      </c>
      <c r="C21" s="100">
        <f>'2-Budget JUSTIFY'!C20</f>
        <v>0</v>
      </c>
      <c r="D21" s="137"/>
      <c r="E21" s="137"/>
      <c r="F21" s="137"/>
      <c r="G21" s="133"/>
      <c r="H21" s="133"/>
      <c r="I21" s="133"/>
      <c r="J21" s="133"/>
      <c r="K21" s="133"/>
      <c r="M21" s="28">
        <f t="shared" si="9"/>
        <v>0</v>
      </c>
      <c r="N21" s="27">
        <f t="shared" si="45"/>
        <v>0</v>
      </c>
      <c r="O21" s="27">
        <f t="shared" si="46"/>
        <v>0</v>
      </c>
      <c r="P21" s="28">
        <f t="shared" si="10"/>
        <v>0</v>
      </c>
      <c r="Q21" s="27">
        <f t="shared" si="47"/>
        <v>0</v>
      </c>
      <c r="R21" s="27">
        <f t="shared" si="48"/>
        <v>0</v>
      </c>
      <c r="S21" s="28">
        <f t="shared" si="11"/>
        <v>0</v>
      </c>
      <c r="T21" s="27">
        <f t="shared" si="49"/>
        <v>0</v>
      </c>
      <c r="U21" s="27">
        <f t="shared" si="50"/>
        <v>0</v>
      </c>
      <c r="V21" s="28">
        <f t="shared" si="12"/>
        <v>0</v>
      </c>
      <c r="W21" s="27">
        <f t="shared" si="51"/>
        <v>0</v>
      </c>
      <c r="X21" s="27">
        <f t="shared" si="52"/>
        <v>0</v>
      </c>
      <c r="Y21" s="28">
        <f t="shared" si="19"/>
        <v>0</v>
      </c>
      <c r="Z21" s="27">
        <f t="shared" si="53"/>
        <v>0</v>
      </c>
      <c r="AA21" s="27">
        <f t="shared" si="54"/>
        <v>0</v>
      </c>
      <c r="AB21" s="11">
        <f t="shared" si="20"/>
        <v>0</v>
      </c>
      <c r="AC21" s="11">
        <f t="shared" si="55"/>
        <v>0</v>
      </c>
      <c r="AD21" s="11">
        <f t="shared" si="56"/>
        <v>0</v>
      </c>
      <c r="AE21" s="11">
        <f t="shared" si="13"/>
        <v>0</v>
      </c>
      <c r="AF21" s="11">
        <f t="shared" si="57"/>
        <v>0</v>
      </c>
      <c r="AG21" s="11">
        <f t="shared" si="58"/>
        <v>0</v>
      </c>
      <c r="AH21" s="11">
        <f t="shared" si="15"/>
        <v>0</v>
      </c>
      <c r="AI21" s="11">
        <f t="shared" si="59"/>
        <v>0</v>
      </c>
      <c r="AJ21" s="11">
        <f t="shared" si="60"/>
        <v>0</v>
      </c>
      <c r="AK21" s="11">
        <f t="shared" si="17"/>
        <v>0</v>
      </c>
      <c r="AL21" s="11">
        <f t="shared" si="61"/>
        <v>0</v>
      </c>
      <c r="AM21" s="11">
        <f t="shared" si="62"/>
        <v>0</v>
      </c>
    </row>
    <row r="22" spans="2:39" s="11" customFormat="1" x14ac:dyDescent="0.2">
      <c r="B22" s="82">
        <f>'2-Budget JUSTIFY'!B21</f>
        <v>0</v>
      </c>
      <c r="C22" s="100">
        <f>'2-Budget JUSTIFY'!C21</f>
        <v>0</v>
      </c>
      <c r="D22" s="137"/>
      <c r="E22" s="137"/>
      <c r="F22" s="137"/>
      <c r="G22" s="133"/>
      <c r="H22" s="133"/>
      <c r="I22" s="133"/>
      <c r="J22" s="133"/>
      <c r="K22" s="133"/>
      <c r="M22" s="28">
        <f t="shared" si="9"/>
        <v>0</v>
      </c>
      <c r="N22" s="27">
        <f t="shared" si="45"/>
        <v>0</v>
      </c>
      <c r="O22" s="27">
        <f t="shared" si="46"/>
        <v>0</v>
      </c>
      <c r="P22" s="28">
        <f t="shared" si="10"/>
        <v>0</v>
      </c>
      <c r="Q22" s="27">
        <f t="shared" si="47"/>
        <v>0</v>
      </c>
      <c r="R22" s="27">
        <f t="shared" si="48"/>
        <v>0</v>
      </c>
      <c r="S22" s="28">
        <f t="shared" si="11"/>
        <v>0</v>
      </c>
      <c r="T22" s="27">
        <f t="shared" si="49"/>
        <v>0</v>
      </c>
      <c r="U22" s="27">
        <f t="shared" si="50"/>
        <v>0</v>
      </c>
      <c r="V22" s="28">
        <f t="shared" si="12"/>
        <v>0</v>
      </c>
      <c r="W22" s="27">
        <f t="shared" si="51"/>
        <v>0</v>
      </c>
      <c r="X22" s="27">
        <f t="shared" si="52"/>
        <v>0</v>
      </c>
      <c r="Y22" s="28">
        <f t="shared" si="19"/>
        <v>0</v>
      </c>
      <c r="Z22" s="27">
        <f t="shared" si="53"/>
        <v>0</v>
      </c>
      <c r="AA22" s="27">
        <f t="shared" si="54"/>
        <v>0</v>
      </c>
      <c r="AB22" s="11">
        <f t="shared" si="20"/>
        <v>0</v>
      </c>
      <c r="AC22" s="11">
        <f t="shared" si="55"/>
        <v>0</v>
      </c>
      <c r="AD22" s="11">
        <f t="shared" si="56"/>
        <v>0</v>
      </c>
      <c r="AE22" s="11">
        <f t="shared" si="13"/>
        <v>0</v>
      </c>
      <c r="AF22" s="11">
        <f t="shared" si="57"/>
        <v>0</v>
      </c>
      <c r="AG22" s="11">
        <f t="shared" si="58"/>
        <v>0</v>
      </c>
      <c r="AH22" s="11">
        <f t="shared" si="15"/>
        <v>0</v>
      </c>
      <c r="AI22" s="11">
        <f t="shared" si="59"/>
        <v>0</v>
      </c>
      <c r="AJ22" s="11">
        <f t="shared" si="60"/>
        <v>0</v>
      </c>
      <c r="AK22" s="11">
        <f t="shared" si="17"/>
        <v>0</v>
      </c>
      <c r="AL22" s="11">
        <f t="shared" si="61"/>
        <v>0</v>
      </c>
      <c r="AM22" s="11">
        <f t="shared" si="62"/>
        <v>0</v>
      </c>
    </row>
    <row r="23" spans="2:39" s="11" customFormat="1" x14ac:dyDescent="0.2">
      <c r="B23" s="82">
        <f>'2-Budget JUSTIFY'!B22</f>
        <v>0</v>
      </c>
      <c r="C23" s="100">
        <f>'2-Budget JUSTIFY'!C22</f>
        <v>0</v>
      </c>
      <c r="D23" s="137"/>
      <c r="E23" s="137"/>
      <c r="F23" s="137"/>
      <c r="G23" s="133"/>
      <c r="H23" s="133"/>
      <c r="I23" s="133"/>
      <c r="J23" s="133"/>
      <c r="K23" s="133"/>
      <c r="M23" s="28">
        <f t="shared" si="9"/>
        <v>0</v>
      </c>
      <c r="N23" s="27">
        <f t="shared" si="45"/>
        <v>0</v>
      </c>
      <c r="O23" s="27">
        <f t="shared" si="46"/>
        <v>0</v>
      </c>
      <c r="P23" s="28">
        <f t="shared" si="10"/>
        <v>0</v>
      </c>
      <c r="Q23" s="27">
        <f t="shared" si="47"/>
        <v>0</v>
      </c>
      <c r="R23" s="27">
        <f t="shared" si="48"/>
        <v>0</v>
      </c>
      <c r="S23" s="28">
        <f t="shared" si="11"/>
        <v>0</v>
      </c>
      <c r="T23" s="27">
        <f t="shared" si="49"/>
        <v>0</v>
      </c>
      <c r="U23" s="27">
        <f t="shared" si="50"/>
        <v>0</v>
      </c>
      <c r="V23" s="28">
        <f t="shared" si="12"/>
        <v>0</v>
      </c>
      <c r="W23" s="27">
        <f t="shared" si="51"/>
        <v>0</v>
      </c>
      <c r="X23" s="27">
        <f t="shared" si="52"/>
        <v>0</v>
      </c>
      <c r="Y23" s="28">
        <f t="shared" si="19"/>
        <v>0</v>
      </c>
      <c r="Z23" s="27">
        <f t="shared" si="53"/>
        <v>0</v>
      </c>
      <c r="AA23" s="27">
        <f t="shared" si="54"/>
        <v>0</v>
      </c>
      <c r="AB23" s="11">
        <f t="shared" si="20"/>
        <v>0</v>
      </c>
      <c r="AC23" s="11">
        <f t="shared" si="55"/>
        <v>0</v>
      </c>
      <c r="AD23" s="11">
        <f t="shared" si="56"/>
        <v>0</v>
      </c>
      <c r="AE23" s="11">
        <f t="shared" si="13"/>
        <v>0</v>
      </c>
      <c r="AF23" s="11">
        <f t="shared" si="57"/>
        <v>0</v>
      </c>
      <c r="AG23" s="11">
        <f t="shared" si="58"/>
        <v>0</v>
      </c>
      <c r="AH23" s="11">
        <f t="shared" si="15"/>
        <v>0</v>
      </c>
      <c r="AI23" s="11">
        <f t="shared" si="59"/>
        <v>0</v>
      </c>
      <c r="AJ23" s="11">
        <f t="shared" si="60"/>
        <v>0</v>
      </c>
      <c r="AK23" s="11">
        <f t="shared" si="17"/>
        <v>0</v>
      </c>
      <c r="AL23" s="11">
        <f t="shared" si="61"/>
        <v>0</v>
      </c>
      <c r="AM23" s="11">
        <f t="shared" si="62"/>
        <v>0</v>
      </c>
    </row>
    <row r="24" spans="2:39" s="11" customFormat="1" x14ac:dyDescent="0.2">
      <c r="B24" s="82">
        <f>'2-Budget JUSTIFY'!B23</f>
        <v>0</v>
      </c>
      <c r="C24" s="100">
        <f>'2-Budget JUSTIFY'!C23</f>
        <v>0</v>
      </c>
      <c r="D24" s="137"/>
      <c r="E24" s="137"/>
      <c r="F24" s="137"/>
      <c r="G24" s="133"/>
      <c r="H24" s="133"/>
      <c r="I24" s="133"/>
      <c r="J24" s="133"/>
      <c r="K24" s="133"/>
      <c r="M24" s="28">
        <f t="shared" si="9"/>
        <v>0</v>
      </c>
      <c r="N24" s="27">
        <f t="shared" si="45"/>
        <v>0</v>
      </c>
      <c r="O24" s="27">
        <f t="shared" si="46"/>
        <v>0</v>
      </c>
      <c r="P24" s="28">
        <f t="shared" si="10"/>
        <v>0</v>
      </c>
      <c r="Q24" s="27">
        <f t="shared" si="47"/>
        <v>0</v>
      </c>
      <c r="R24" s="27">
        <f t="shared" si="48"/>
        <v>0</v>
      </c>
      <c r="S24" s="28">
        <f t="shared" si="11"/>
        <v>0</v>
      </c>
      <c r="T24" s="27">
        <f t="shared" si="49"/>
        <v>0</v>
      </c>
      <c r="U24" s="27">
        <f t="shared" si="50"/>
        <v>0</v>
      </c>
      <c r="V24" s="28">
        <f t="shared" si="12"/>
        <v>0</v>
      </c>
      <c r="W24" s="27">
        <f t="shared" si="51"/>
        <v>0</v>
      </c>
      <c r="X24" s="27">
        <f t="shared" si="52"/>
        <v>0</v>
      </c>
      <c r="Y24" s="28">
        <f t="shared" si="19"/>
        <v>0</v>
      </c>
      <c r="Z24" s="27">
        <f t="shared" si="53"/>
        <v>0</v>
      </c>
      <c r="AA24" s="27">
        <f t="shared" si="54"/>
        <v>0</v>
      </c>
      <c r="AB24" s="11">
        <f t="shared" si="20"/>
        <v>0</v>
      </c>
      <c r="AC24" s="11">
        <f t="shared" si="55"/>
        <v>0</v>
      </c>
      <c r="AD24" s="11">
        <f t="shared" si="56"/>
        <v>0</v>
      </c>
      <c r="AE24" s="11">
        <f t="shared" si="13"/>
        <v>0</v>
      </c>
      <c r="AF24" s="11">
        <f t="shared" si="57"/>
        <v>0</v>
      </c>
      <c r="AG24" s="11">
        <f t="shared" si="58"/>
        <v>0</v>
      </c>
      <c r="AH24" s="11">
        <f t="shared" si="15"/>
        <v>0</v>
      </c>
      <c r="AI24" s="11">
        <f t="shared" si="59"/>
        <v>0</v>
      </c>
      <c r="AJ24" s="11">
        <f t="shared" si="60"/>
        <v>0</v>
      </c>
      <c r="AK24" s="11">
        <f t="shared" si="17"/>
        <v>0</v>
      </c>
      <c r="AL24" s="11">
        <f t="shared" si="61"/>
        <v>0</v>
      </c>
      <c r="AM24" s="11">
        <f t="shared" si="62"/>
        <v>0</v>
      </c>
    </row>
    <row r="25" spans="2:39" s="11" customFormat="1" x14ac:dyDescent="0.2">
      <c r="B25" s="82">
        <f>'2-Budget JUSTIFY'!B24</f>
        <v>0</v>
      </c>
      <c r="C25" s="100">
        <f>'2-Budget JUSTIFY'!C24</f>
        <v>0</v>
      </c>
      <c r="D25" s="137"/>
      <c r="E25" s="137"/>
      <c r="F25" s="137"/>
      <c r="G25" s="133"/>
      <c r="H25" s="133"/>
      <c r="I25" s="133"/>
      <c r="J25" s="133"/>
      <c r="K25" s="133"/>
      <c r="M25" s="28">
        <f t="shared" si="9"/>
        <v>0</v>
      </c>
      <c r="N25" s="27">
        <f t="shared" si="45"/>
        <v>0</v>
      </c>
      <c r="O25" s="27">
        <f t="shared" si="46"/>
        <v>0</v>
      </c>
      <c r="P25" s="28">
        <f t="shared" si="10"/>
        <v>0</v>
      </c>
      <c r="Q25" s="27">
        <f t="shared" si="47"/>
        <v>0</v>
      </c>
      <c r="R25" s="27">
        <f t="shared" si="48"/>
        <v>0</v>
      </c>
      <c r="S25" s="28">
        <f t="shared" si="11"/>
        <v>0</v>
      </c>
      <c r="T25" s="27">
        <f t="shared" si="49"/>
        <v>0</v>
      </c>
      <c r="U25" s="27">
        <f t="shared" si="50"/>
        <v>0</v>
      </c>
      <c r="V25" s="28">
        <f t="shared" si="12"/>
        <v>0</v>
      </c>
      <c r="W25" s="27">
        <f t="shared" si="51"/>
        <v>0</v>
      </c>
      <c r="X25" s="27">
        <f t="shared" si="52"/>
        <v>0</v>
      </c>
      <c r="Y25" s="28">
        <f t="shared" si="19"/>
        <v>0</v>
      </c>
      <c r="Z25" s="27">
        <f t="shared" si="53"/>
        <v>0</v>
      </c>
      <c r="AA25" s="27">
        <f t="shared" si="54"/>
        <v>0</v>
      </c>
      <c r="AB25" s="11">
        <f t="shared" si="20"/>
        <v>0</v>
      </c>
      <c r="AC25" s="11">
        <f t="shared" si="55"/>
        <v>0</v>
      </c>
      <c r="AD25" s="11">
        <f t="shared" si="56"/>
        <v>0</v>
      </c>
      <c r="AE25" s="11">
        <f t="shared" si="13"/>
        <v>0</v>
      </c>
      <c r="AF25" s="11">
        <f t="shared" si="57"/>
        <v>0</v>
      </c>
      <c r="AG25" s="11">
        <f t="shared" si="58"/>
        <v>0</v>
      </c>
      <c r="AH25" s="11">
        <f t="shared" si="15"/>
        <v>0</v>
      </c>
      <c r="AI25" s="11">
        <f t="shared" si="59"/>
        <v>0</v>
      </c>
      <c r="AJ25" s="11">
        <f t="shared" si="60"/>
        <v>0</v>
      </c>
      <c r="AK25" s="11">
        <f t="shared" si="17"/>
        <v>0</v>
      </c>
      <c r="AL25" s="11">
        <f t="shared" si="61"/>
        <v>0</v>
      </c>
      <c r="AM25" s="11">
        <f t="shared" si="62"/>
        <v>0</v>
      </c>
    </row>
    <row r="26" spans="2:39" s="11" customFormat="1" x14ac:dyDescent="0.2">
      <c r="B26" s="82">
        <f>'2-Budget JUSTIFY'!B25</f>
        <v>0</v>
      </c>
      <c r="C26" s="100">
        <f>'2-Budget JUSTIFY'!C25</f>
        <v>0</v>
      </c>
      <c r="D26" s="137"/>
      <c r="E26" s="137"/>
      <c r="F26" s="137"/>
      <c r="G26" s="133"/>
      <c r="H26" s="133"/>
      <c r="I26" s="133"/>
      <c r="J26" s="133"/>
      <c r="K26" s="133"/>
      <c r="M26" s="28">
        <f t="shared" si="9"/>
        <v>0</v>
      </c>
      <c r="N26" s="27">
        <f t="shared" si="45"/>
        <v>0</v>
      </c>
      <c r="O26" s="27">
        <f t="shared" si="46"/>
        <v>0</v>
      </c>
      <c r="P26" s="28">
        <f t="shared" si="10"/>
        <v>0</v>
      </c>
      <c r="Q26" s="27">
        <f t="shared" si="47"/>
        <v>0</v>
      </c>
      <c r="R26" s="27">
        <f t="shared" si="48"/>
        <v>0</v>
      </c>
      <c r="S26" s="28">
        <f t="shared" si="11"/>
        <v>0</v>
      </c>
      <c r="T26" s="27">
        <f t="shared" si="49"/>
        <v>0</v>
      </c>
      <c r="U26" s="27">
        <f t="shared" si="50"/>
        <v>0</v>
      </c>
      <c r="V26" s="28">
        <f t="shared" si="12"/>
        <v>0</v>
      </c>
      <c r="W26" s="27">
        <f t="shared" si="51"/>
        <v>0</v>
      </c>
      <c r="X26" s="27">
        <f t="shared" si="52"/>
        <v>0</v>
      </c>
      <c r="Y26" s="28">
        <f t="shared" si="19"/>
        <v>0</v>
      </c>
      <c r="Z26" s="27">
        <f t="shared" si="53"/>
        <v>0</v>
      </c>
      <c r="AA26" s="27">
        <f t="shared" si="54"/>
        <v>0</v>
      </c>
      <c r="AB26" s="11">
        <f t="shared" si="20"/>
        <v>0</v>
      </c>
      <c r="AC26" s="11">
        <f t="shared" si="55"/>
        <v>0</v>
      </c>
      <c r="AD26" s="11">
        <f t="shared" si="56"/>
        <v>0</v>
      </c>
      <c r="AE26" s="11">
        <f t="shared" si="13"/>
        <v>0</v>
      </c>
      <c r="AF26" s="11">
        <f t="shared" si="57"/>
        <v>0</v>
      </c>
      <c r="AG26" s="11">
        <f t="shared" si="58"/>
        <v>0</v>
      </c>
      <c r="AH26" s="11">
        <f t="shared" si="15"/>
        <v>0</v>
      </c>
      <c r="AI26" s="11">
        <f t="shared" si="59"/>
        <v>0</v>
      </c>
      <c r="AJ26" s="11">
        <f t="shared" si="60"/>
        <v>0</v>
      </c>
      <c r="AK26" s="11">
        <f t="shared" si="17"/>
        <v>0</v>
      </c>
      <c r="AL26" s="11">
        <f t="shared" si="61"/>
        <v>0</v>
      </c>
      <c r="AM26" s="11">
        <f t="shared" si="62"/>
        <v>0</v>
      </c>
    </row>
    <row r="27" spans="2:39" s="11" customFormat="1" x14ac:dyDescent="0.2">
      <c r="B27" s="82">
        <f>'2-Budget JUSTIFY'!B26</f>
        <v>0</v>
      </c>
      <c r="C27" s="100">
        <f>'2-Budget JUSTIFY'!C26</f>
        <v>0</v>
      </c>
      <c r="D27" s="137"/>
      <c r="E27" s="137"/>
      <c r="F27" s="137"/>
      <c r="G27" s="133"/>
      <c r="H27" s="133"/>
      <c r="I27" s="133"/>
      <c r="J27" s="133"/>
      <c r="K27" s="133"/>
      <c r="M27" s="28">
        <f t="shared" si="9"/>
        <v>0</v>
      </c>
      <c r="N27" s="27">
        <f t="shared" si="45"/>
        <v>0</v>
      </c>
      <c r="O27" s="27">
        <f t="shared" si="46"/>
        <v>0</v>
      </c>
      <c r="P27" s="28">
        <f t="shared" si="10"/>
        <v>0</v>
      </c>
      <c r="Q27" s="27">
        <f t="shared" si="47"/>
        <v>0</v>
      </c>
      <c r="R27" s="27">
        <f t="shared" si="48"/>
        <v>0</v>
      </c>
      <c r="S27" s="28">
        <f t="shared" si="11"/>
        <v>0</v>
      </c>
      <c r="T27" s="27">
        <f t="shared" si="49"/>
        <v>0</v>
      </c>
      <c r="U27" s="27">
        <f t="shared" si="50"/>
        <v>0</v>
      </c>
      <c r="V27" s="28">
        <f t="shared" si="12"/>
        <v>0</v>
      </c>
      <c r="W27" s="27">
        <f t="shared" si="51"/>
        <v>0</v>
      </c>
      <c r="X27" s="27">
        <f t="shared" si="52"/>
        <v>0</v>
      </c>
      <c r="Y27" s="28">
        <f t="shared" si="19"/>
        <v>0</v>
      </c>
      <c r="Z27" s="27">
        <f t="shared" si="53"/>
        <v>0</v>
      </c>
      <c r="AA27" s="27">
        <f t="shared" si="54"/>
        <v>0</v>
      </c>
      <c r="AB27" s="11">
        <f t="shared" si="20"/>
        <v>0</v>
      </c>
      <c r="AC27" s="11">
        <f t="shared" si="55"/>
        <v>0</v>
      </c>
      <c r="AD27" s="11">
        <f t="shared" si="56"/>
        <v>0</v>
      </c>
      <c r="AE27" s="11">
        <f t="shared" si="13"/>
        <v>0</v>
      </c>
      <c r="AF27" s="11">
        <f t="shared" si="57"/>
        <v>0</v>
      </c>
      <c r="AG27" s="11">
        <f t="shared" si="58"/>
        <v>0</v>
      </c>
      <c r="AH27" s="11">
        <f t="shared" si="15"/>
        <v>0</v>
      </c>
      <c r="AI27" s="11">
        <f t="shared" si="59"/>
        <v>0</v>
      </c>
      <c r="AJ27" s="11">
        <f t="shared" si="60"/>
        <v>0</v>
      </c>
      <c r="AK27" s="11">
        <f t="shared" si="17"/>
        <v>0</v>
      </c>
      <c r="AL27" s="11">
        <f t="shared" si="61"/>
        <v>0</v>
      </c>
      <c r="AM27" s="11">
        <f t="shared" si="62"/>
        <v>0</v>
      </c>
    </row>
    <row r="28" spans="2:39" s="11" customFormat="1" x14ac:dyDescent="0.2">
      <c r="B28" s="82">
        <f>'2-Budget JUSTIFY'!B27</f>
        <v>0</v>
      </c>
      <c r="C28" s="100">
        <f>'2-Budget JUSTIFY'!C27</f>
        <v>0</v>
      </c>
      <c r="D28" s="137"/>
      <c r="E28" s="137"/>
      <c r="F28" s="137"/>
      <c r="G28" s="133"/>
      <c r="H28" s="133"/>
      <c r="I28" s="133"/>
      <c r="J28" s="133"/>
      <c r="K28" s="133"/>
      <c r="M28" s="28">
        <f t="shared" si="9"/>
        <v>0</v>
      </c>
      <c r="N28" s="27">
        <f t="shared" si="45"/>
        <v>0</v>
      </c>
      <c r="O28" s="27">
        <f t="shared" si="46"/>
        <v>0</v>
      </c>
      <c r="P28" s="28">
        <f t="shared" si="10"/>
        <v>0</v>
      </c>
      <c r="Q28" s="27">
        <f t="shared" si="47"/>
        <v>0</v>
      </c>
      <c r="R28" s="27">
        <f t="shared" si="48"/>
        <v>0</v>
      </c>
      <c r="S28" s="28">
        <f t="shared" si="11"/>
        <v>0</v>
      </c>
      <c r="T28" s="27">
        <f t="shared" si="49"/>
        <v>0</v>
      </c>
      <c r="U28" s="27">
        <f t="shared" si="50"/>
        <v>0</v>
      </c>
      <c r="V28" s="28">
        <f t="shared" si="12"/>
        <v>0</v>
      </c>
      <c r="W28" s="27">
        <f t="shared" si="51"/>
        <v>0</v>
      </c>
      <c r="X28" s="27">
        <f t="shared" si="52"/>
        <v>0</v>
      </c>
      <c r="Y28" s="28">
        <f t="shared" si="19"/>
        <v>0</v>
      </c>
      <c r="Z28" s="27">
        <f t="shared" si="53"/>
        <v>0</v>
      </c>
      <c r="AA28" s="27">
        <f t="shared" si="54"/>
        <v>0</v>
      </c>
      <c r="AB28" s="11">
        <f t="shared" si="20"/>
        <v>0</v>
      </c>
      <c r="AC28" s="11">
        <f t="shared" si="55"/>
        <v>0</v>
      </c>
      <c r="AD28" s="11">
        <f t="shared" si="56"/>
        <v>0</v>
      </c>
      <c r="AE28" s="11">
        <f t="shared" si="13"/>
        <v>0</v>
      </c>
      <c r="AF28" s="11">
        <f t="shared" si="57"/>
        <v>0</v>
      </c>
      <c r="AG28" s="11">
        <f t="shared" si="58"/>
        <v>0</v>
      </c>
      <c r="AH28" s="11">
        <f t="shared" si="15"/>
        <v>0</v>
      </c>
      <c r="AI28" s="11">
        <f t="shared" si="59"/>
        <v>0</v>
      </c>
      <c r="AJ28" s="11">
        <f t="shared" si="60"/>
        <v>0</v>
      </c>
      <c r="AK28" s="11">
        <f t="shared" si="17"/>
        <v>0</v>
      </c>
      <c r="AL28" s="11">
        <f t="shared" si="61"/>
        <v>0</v>
      </c>
      <c r="AM28" s="11">
        <f t="shared" si="62"/>
        <v>0</v>
      </c>
    </row>
    <row r="29" spans="2:39" s="11" customFormat="1" x14ac:dyDescent="0.2">
      <c r="B29" s="82">
        <f>'2-Budget JUSTIFY'!B28</f>
        <v>0</v>
      </c>
      <c r="C29" s="100">
        <f>'2-Budget JUSTIFY'!C28</f>
        <v>0</v>
      </c>
      <c r="D29" s="137"/>
      <c r="E29" s="137"/>
      <c r="F29" s="137"/>
      <c r="G29" s="133"/>
      <c r="H29" s="133"/>
      <c r="I29" s="133"/>
      <c r="J29" s="133"/>
      <c r="K29" s="133"/>
      <c r="M29" s="28">
        <f t="shared" si="9"/>
        <v>0</v>
      </c>
      <c r="N29" s="27">
        <f t="shared" si="45"/>
        <v>0</v>
      </c>
      <c r="O29" s="27">
        <f t="shared" si="46"/>
        <v>0</v>
      </c>
      <c r="P29" s="28">
        <f t="shared" si="10"/>
        <v>0</v>
      </c>
      <c r="Q29" s="27">
        <f t="shared" si="47"/>
        <v>0</v>
      </c>
      <c r="R29" s="27">
        <f t="shared" si="48"/>
        <v>0</v>
      </c>
      <c r="S29" s="28">
        <f t="shared" si="11"/>
        <v>0</v>
      </c>
      <c r="T29" s="27">
        <f t="shared" si="49"/>
        <v>0</v>
      </c>
      <c r="U29" s="27">
        <f t="shared" si="50"/>
        <v>0</v>
      </c>
      <c r="V29" s="28">
        <f t="shared" si="12"/>
        <v>0</v>
      </c>
      <c r="W29" s="27">
        <f t="shared" si="51"/>
        <v>0</v>
      </c>
      <c r="X29" s="27">
        <f t="shared" si="52"/>
        <v>0</v>
      </c>
      <c r="Y29" s="28">
        <f t="shared" si="19"/>
        <v>0</v>
      </c>
      <c r="Z29" s="27">
        <f t="shared" si="53"/>
        <v>0</v>
      </c>
      <c r="AA29" s="27">
        <f t="shared" si="54"/>
        <v>0</v>
      </c>
      <c r="AB29" s="11">
        <f t="shared" si="20"/>
        <v>0</v>
      </c>
      <c r="AC29" s="11">
        <f t="shared" si="55"/>
        <v>0</v>
      </c>
      <c r="AD29" s="11">
        <f t="shared" si="56"/>
        <v>0</v>
      </c>
      <c r="AE29" s="11">
        <f t="shared" si="13"/>
        <v>0</v>
      </c>
      <c r="AF29" s="11">
        <f t="shared" si="57"/>
        <v>0</v>
      </c>
      <c r="AG29" s="11">
        <f t="shared" si="58"/>
        <v>0</v>
      </c>
      <c r="AH29" s="11">
        <f t="shared" si="15"/>
        <v>0</v>
      </c>
      <c r="AI29" s="11">
        <f t="shared" si="59"/>
        <v>0</v>
      </c>
      <c r="AJ29" s="11">
        <f t="shared" si="60"/>
        <v>0</v>
      </c>
      <c r="AK29" s="11">
        <f t="shared" si="17"/>
        <v>0</v>
      </c>
      <c r="AL29" s="11">
        <f t="shared" si="61"/>
        <v>0</v>
      </c>
      <c r="AM29" s="11">
        <f t="shared" si="62"/>
        <v>0</v>
      </c>
    </row>
    <row r="30" spans="2:39" s="11" customFormat="1" x14ac:dyDescent="0.2">
      <c r="B30" s="82">
        <f>'2-Budget JUSTIFY'!B29</f>
        <v>0</v>
      </c>
      <c r="C30" s="100">
        <f>'2-Budget JUSTIFY'!C29</f>
        <v>0</v>
      </c>
      <c r="D30" s="138"/>
      <c r="E30" s="138"/>
      <c r="F30" s="138"/>
      <c r="G30" s="134"/>
      <c r="H30" s="134"/>
      <c r="I30" s="134"/>
      <c r="J30" s="134"/>
      <c r="K30" s="134"/>
      <c r="M30" s="28">
        <f t="shared" si="9"/>
        <v>0</v>
      </c>
      <c r="N30" s="27">
        <f t="shared" si="45"/>
        <v>0</v>
      </c>
      <c r="O30" s="27">
        <f t="shared" si="46"/>
        <v>0</v>
      </c>
      <c r="P30" s="28">
        <f t="shared" si="10"/>
        <v>0</v>
      </c>
      <c r="Q30" s="27">
        <f t="shared" si="47"/>
        <v>0</v>
      </c>
      <c r="R30" s="27">
        <f t="shared" si="48"/>
        <v>0</v>
      </c>
      <c r="S30" s="28">
        <f t="shared" si="11"/>
        <v>0</v>
      </c>
      <c r="T30" s="27">
        <f t="shared" si="49"/>
        <v>0</v>
      </c>
      <c r="U30" s="27">
        <f t="shared" si="50"/>
        <v>0</v>
      </c>
      <c r="V30" s="28">
        <f t="shared" si="12"/>
        <v>0</v>
      </c>
      <c r="W30" s="27">
        <f t="shared" si="51"/>
        <v>0</v>
      </c>
      <c r="X30" s="27">
        <f t="shared" si="52"/>
        <v>0</v>
      </c>
      <c r="Y30" s="28">
        <f t="shared" si="19"/>
        <v>0</v>
      </c>
      <c r="Z30" s="27">
        <f t="shared" si="53"/>
        <v>0</v>
      </c>
      <c r="AA30" s="27">
        <f t="shared" si="54"/>
        <v>0</v>
      </c>
      <c r="AB30" s="11">
        <f t="shared" si="20"/>
        <v>0</v>
      </c>
      <c r="AC30" s="11">
        <f t="shared" si="55"/>
        <v>0</v>
      </c>
      <c r="AD30" s="11">
        <f t="shared" si="56"/>
        <v>0</v>
      </c>
      <c r="AE30" s="11">
        <f t="shared" si="13"/>
        <v>0</v>
      </c>
      <c r="AF30" s="11">
        <f t="shared" si="57"/>
        <v>0</v>
      </c>
      <c r="AG30" s="11">
        <f t="shared" si="58"/>
        <v>0</v>
      </c>
      <c r="AH30" s="11">
        <f t="shared" si="15"/>
        <v>0</v>
      </c>
      <c r="AI30" s="11">
        <f t="shared" si="59"/>
        <v>0</v>
      </c>
      <c r="AJ30" s="11">
        <f t="shared" si="60"/>
        <v>0</v>
      </c>
      <c r="AK30" s="11">
        <f t="shared" si="17"/>
        <v>0</v>
      </c>
      <c r="AL30" s="11">
        <f t="shared" si="61"/>
        <v>0</v>
      </c>
      <c r="AM30" s="11">
        <f t="shared" si="62"/>
        <v>0</v>
      </c>
    </row>
    <row r="31" spans="2:39" s="20" customFormat="1" ht="14.25" x14ac:dyDescent="0.2">
      <c r="B31" s="89" t="str">
        <f>'2-Budget JUSTIFY'!B30</f>
        <v>200 - PERSONNEL - Benefits</v>
      </c>
      <c r="C31" s="101">
        <f>SUM(C32:C53)</f>
        <v>0</v>
      </c>
      <c r="D31" s="101">
        <f>SUM(D32:D53)</f>
        <v>0</v>
      </c>
      <c r="E31" s="101">
        <f>SUM(E32:E53)</f>
        <v>0</v>
      </c>
      <c r="F31" s="101">
        <f>SUM(F32:F53)</f>
        <v>0</v>
      </c>
      <c r="G31" s="96">
        <f>SUM(G32:G53)</f>
        <v>0</v>
      </c>
      <c r="H31" s="96">
        <f t="shared" ref="H31:K31" si="63">SUM(H32:H53)</f>
        <v>0</v>
      </c>
      <c r="I31" s="96">
        <f t="shared" si="63"/>
        <v>0</v>
      </c>
      <c r="J31" s="96">
        <f t="shared" si="63"/>
        <v>0</v>
      </c>
      <c r="K31" s="96">
        <f t="shared" si="63"/>
        <v>0</v>
      </c>
      <c r="L31" s="11"/>
      <c r="M31" s="28">
        <f t="shared" si="9"/>
        <v>0</v>
      </c>
      <c r="N31" s="27">
        <f t="shared" si="45"/>
        <v>0</v>
      </c>
      <c r="O31" s="27">
        <f t="shared" si="46"/>
        <v>0</v>
      </c>
      <c r="P31" s="28">
        <f t="shared" si="10"/>
        <v>0</v>
      </c>
      <c r="Q31" s="27">
        <f t="shared" si="47"/>
        <v>0</v>
      </c>
      <c r="R31" s="27">
        <f t="shared" si="48"/>
        <v>0</v>
      </c>
      <c r="S31" s="28">
        <f t="shared" si="11"/>
        <v>0</v>
      </c>
      <c r="T31" s="27">
        <f t="shared" si="49"/>
        <v>0</v>
      </c>
      <c r="U31" s="27">
        <f t="shared" si="50"/>
        <v>0</v>
      </c>
      <c r="V31" s="28">
        <f t="shared" si="12"/>
        <v>0</v>
      </c>
      <c r="W31" s="27">
        <f t="shared" si="51"/>
        <v>0</v>
      </c>
      <c r="X31" s="27">
        <f t="shared" si="52"/>
        <v>0</v>
      </c>
      <c r="Y31" s="28">
        <f t="shared" si="19"/>
        <v>0</v>
      </c>
      <c r="Z31" s="27">
        <f t="shared" si="53"/>
        <v>0</v>
      </c>
      <c r="AA31" s="27">
        <f t="shared" si="54"/>
        <v>0</v>
      </c>
      <c r="AB31" s="11">
        <f t="shared" si="20"/>
        <v>0</v>
      </c>
      <c r="AC31" s="11">
        <f t="shared" si="55"/>
        <v>0</v>
      </c>
      <c r="AD31" s="11">
        <f t="shared" si="56"/>
        <v>0</v>
      </c>
      <c r="AE31" s="11">
        <f t="shared" si="13"/>
        <v>0</v>
      </c>
      <c r="AF31" s="11">
        <f t="shared" si="57"/>
        <v>0</v>
      </c>
      <c r="AG31" s="11">
        <f t="shared" si="58"/>
        <v>0</v>
      </c>
      <c r="AH31" s="11">
        <f t="shared" si="15"/>
        <v>0</v>
      </c>
      <c r="AI31" s="11">
        <f t="shared" si="59"/>
        <v>0</v>
      </c>
      <c r="AJ31" s="11">
        <f t="shared" si="60"/>
        <v>0</v>
      </c>
      <c r="AK31" s="11">
        <f t="shared" si="17"/>
        <v>0</v>
      </c>
      <c r="AL31" s="11">
        <f t="shared" si="61"/>
        <v>0</v>
      </c>
      <c r="AM31" s="11">
        <f t="shared" si="62"/>
        <v>0</v>
      </c>
    </row>
    <row r="32" spans="2:39" s="11" customFormat="1" x14ac:dyDescent="0.2">
      <c r="B32" s="81">
        <f>'2-Budget JUSTIFY'!B31</f>
        <v>0</v>
      </c>
      <c r="C32" s="99">
        <f>'2-Budget JUSTIFY'!C31</f>
        <v>0</v>
      </c>
      <c r="D32" s="136"/>
      <c r="E32" s="136"/>
      <c r="F32" s="136"/>
      <c r="G32" s="132"/>
      <c r="H32" s="132"/>
      <c r="I32" s="132"/>
      <c r="J32" s="132"/>
      <c r="K32" s="132"/>
      <c r="M32" s="28">
        <f t="shared" si="9"/>
        <v>0</v>
      </c>
      <c r="N32" s="27">
        <f t="shared" si="45"/>
        <v>0</v>
      </c>
      <c r="O32" s="27">
        <f t="shared" si="46"/>
        <v>0</v>
      </c>
      <c r="P32" s="28">
        <f t="shared" si="10"/>
        <v>0</v>
      </c>
      <c r="Q32" s="27">
        <f t="shared" si="47"/>
        <v>0</v>
      </c>
      <c r="R32" s="27">
        <f t="shared" si="48"/>
        <v>0</v>
      </c>
      <c r="S32" s="28">
        <f t="shared" si="11"/>
        <v>0</v>
      </c>
      <c r="T32" s="27">
        <f t="shared" si="49"/>
        <v>0</v>
      </c>
      <c r="U32" s="27">
        <f t="shared" si="50"/>
        <v>0</v>
      </c>
      <c r="V32" s="28">
        <f t="shared" si="12"/>
        <v>0</v>
      </c>
      <c r="W32" s="27">
        <f t="shared" si="51"/>
        <v>0</v>
      </c>
      <c r="X32" s="27">
        <f t="shared" si="52"/>
        <v>0</v>
      </c>
      <c r="Y32" s="28">
        <f t="shared" si="19"/>
        <v>0</v>
      </c>
      <c r="Z32" s="27">
        <f t="shared" si="53"/>
        <v>0</v>
      </c>
      <c r="AA32" s="27">
        <f t="shared" si="54"/>
        <v>0</v>
      </c>
      <c r="AB32" s="11">
        <f t="shared" si="20"/>
        <v>0</v>
      </c>
      <c r="AC32" s="11">
        <f t="shared" si="55"/>
        <v>0</v>
      </c>
      <c r="AD32" s="11">
        <f t="shared" si="56"/>
        <v>0</v>
      </c>
      <c r="AE32" s="11">
        <f t="shared" si="13"/>
        <v>0</v>
      </c>
      <c r="AF32" s="11">
        <f t="shared" si="57"/>
        <v>0</v>
      </c>
      <c r="AG32" s="11">
        <f t="shared" si="58"/>
        <v>0</v>
      </c>
      <c r="AH32" s="11">
        <f t="shared" si="15"/>
        <v>0</v>
      </c>
      <c r="AI32" s="11">
        <f t="shared" si="59"/>
        <v>0</v>
      </c>
      <c r="AJ32" s="11">
        <f t="shared" si="60"/>
        <v>0</v>
      </c>
      <c r="AK32" s="11">
        <f t="shared" si="17"/>
        <v>0</v>
      </c>
      <c r="AL32" s="11">
        <f t="shared" si="61"/>
        <v>0</v>
      </c>
      <c r="AM32" s="11">
        <f t="shared" si="62"/>
        <v>0</v>
      </c>
    </row>
    <row r="33" spans="2:39" s="11" customFormat="1" x14ac:dyDescent="0.2">
      <c r="B33" s="81">
        <f>'2-Budget JUSTIFY'!B32</f>
        <v>0</v>
      </c>
      <c r="C33" s="99">
        <f>'2-Budget JUSTIFY'!C32</f>
        <v>0</v>
      </c>
      <c r="D33" s="136"/>
      <c r="E33" s="136"/>
      <c r="F33" s="136"/>
      <c r="G33" s="132"/>
      <c r="H33" s="132"/>
      <c r="I33" s="132"/>
      <c r="J33" s="132"/>
      <c r="K33" s="132"/>
      <c r="M33" s="28">
        <f t="shared" si="9"/>
        <v>0</v>
      </c>
      <c r="N33" s="27">
        <f t="shared" si="45"/>
        <v>0</v>
      </c>
      <c r="O33" s="27">
        <f t="shared" si="46"/>
        <v>0</v>
      </c>
      <c r="P33" s="28">
        <f t="shared" si="10"/>
        <v>0</v>
      </c>
      <c r="Q33" s="27">
        <f t="shared" si="47"/>
        <v>0</v>
      </c>
      <c r="R33" s="27">
        <f t="shared" si="48"/>
        <v>0</v>
      </c>
      <c r="S33" s="28">
        <f t="shared" si="11"/>
        <v>0</v>
      </c>
      <c r="T33" s="27">
        <f t="shared" si="49"/>
        <v>0</v>
      </c>
      <c r="U33" s="27">
        <f t="shared" si="50"/>
        <v>0</v>
      </c>
      <c r="V33" s="28">
        <f t="shared" si="12"/>
        <v>0</v>
      </c>
      <c r="W33" s="27">
        <f t="shared" si="51"/>
        <v>0</v>
      </c>
      <c r="X33" s="27">
        <f t="shared" si="52"/>
        <v>0</v>
      </c>
      <c r="Y33" s="28">
        <f t="shared" si="19"/>
        <v>0</v>
      </c>
      <c r="Z33" s="27">
        <f t="shared" si="53"/>
        <v>0</v>
      </c>
      <c r="AA33" s="27">
        <f t="shared" si="54"/>
        <v>0</v>
      </c>
      <c r="AB33" s="11">
        <f t="shared" si="20"/>
        <v>0</v>
      </c>
      <c r="AC33" s="11">
        <f t="shared" si="55"/>
        <v>0</v>
      </c>
      <c r="AD33" s="11">
        <f t="shared" si="56"/>
        <v>0</v>
      </c>
      <c r="AE33" s="11">
        <f t="shared" si="13"/>
        <v>0</v>
      </c>
      <c r="AF33" s="11">
        <f t="shared" si="57"/>
        <v>0</v>
      </c>
      <c r="AG33" s="11">
        <f t="shared" si="58"/>
        <v>0</v>
      </c>
      <c r="AH33" s="11">
        <f t="shared" si="15"/>
        <v>0</v>
      </c>
      <c r="AI33" s="11">
        <f t="shared" si="59"/>
        <v>0</v>
      </c>
      <c r="AJ33" s="11">
        <f t="shared" si="60"/>
        <v>0</v>
      </c>
      <c r="AK33" s="11">
        <f t="shared" si="17"/>
        <v>0</v>
      </c>
      <c r="AL33" s="11">
        <f t="shared" si="61"/>
        <v>0</v>
      </c>
      <c r="AM33" s="11">
        <f t="shared" si="62"/>
        <v>0</v>
      </c>
    </row>
    <row r="34" spans="2:39" s="11" customFormat="1" x14ac:dyDescent="0.2">
      <c r="B34" s="81">
        <f>'2-Budget JUSTIFY'!B33</f>
        <v>0</v>
      </c>
      <c r="C34" s="99">
        <f>'2-Budget JUSTIFY'!C33</f>
        <v>0</v>
      </c>
      <c r="D34" s="136"/>
      <c r="E34" s="136"/>
      <c r="F34" s="136"/>
      <c r="G34" s="132"/>
      <c r="H34" s="132"/>
      <c r="I34" s="132"/>
      <c r="J34" s="132"/>
      <c r="K34" s="132"/>
      <c r="M34" s="28">
        <f t="shared" si="9"/>
        <v>0</v>
      </c>
      <c r="N34" s="27">
        <f t="shared" si="45"/>
        <v>0</v>
      </c>
      <c r="O34" s="27">
        <f t="shared" si="46"/>
        <v>0</v>
      </c>
      <c r="P34" s="28">
        <f t="shared" si="10"/>
        <v>0</v>
      </c>
      <c r="Q34" s="27">
        <f t="shared" si="47"/>
        <v>0</v>
      </c>
      <c r="R34" s="27">
        <f t="shared" si="48"/>
        <v>0</v>
      </c>
      <c r="S34" s="28">
        <f t="shared" si="11"/>
        <v>0</v>
      </c>
      <c r="T34" s="27">
        <f t="shared" si="49"/>
        <v>0</v>
      </c>
      <c r="U34" s="27">
        <f t="shared" si="50"/>
        <v>0</v>
      </c>
      <c r="V34" s="28">
        <f t="shared" si="12"/>
        <v>0</v>
      </c>
      <c r="W34" s="27">
        <f t="shared" si="51"/>
        <v>0</v>
      </c>
      <c r="X34" s="27">
        <f t="shared" si="52"/>
        <v>0</v>
      </c>
      <c r="Y34" s="28">
        <f t="shared" si="19"/>
        <v>0</v>
      </c>
      <c r="Z34" s="27">
        <f t="shared" si="53"/>
        <v>0</v>
      </c>
      <c r="AA34" s="27">
        <f t="shared" si="54"/>
        <v>0</v>
      </c>
      <c r="AB34" s="11">
        <f t="shared" si="20"/>
        <v>0</v>
      </c>
      <c r="AC34" s="11">
        <f t="shared" si="55"/>
        <v>0</v>
      </c>
      <c r="AD34" s="11">
        <f t="shared" si="56"/>
        <v>0</v>
      </c>
      <c r="AE34" s="11">
        <f t="shared" si="13"/>
        <v>0</v>
      </c>
      <c r="AF34" s="11">
        <f t="shared" si="57"/>
        <v>0</v>
      </c>
      <c r="AG34" s="11">
        <f t="shared" si="58"/>
        <v>0</v>
      </c>
      <c r="AH34" s="11">
        <f t="shared" si="15"/>
        <v>0</v>
      </c>
      <c r="AI34" s="11">
        <f t="shared" si="59"/>
        <v>0</v>
      </c>
      <c r="AJ34" s="11">
        <f t="shared" si="60"/>
        <v>0</v>
      </c>
      <c r="AK34" s="11">
        <f t="shared" si="17"/>
        <v>0</v>
      </c>
      <c r="AL34" s="11">
        <f t="shared" si="61"/>
        <v>0</v>
      </c>
      <c r="AM34" s="11">
        <f t="shared" si="62"/>
        <v>0</v>
      </c>
    </row>
    <row r="35" spans="2:39" s="11" customFormat="1" x14ac:dyDescent="0.2">
      <c r="B35" s="81">
        <f>'2-Budget JUSTIFY'!B34</f>
        <v>0</v>
      </c>
      <c r="C35" s="99">
        <f>'2-Budget JUSTIFY'!C34</f>
        <v>0</v>
      </c>
      <c r="D35" s="136"/>
      <c r="E35" s="136"/>
      <c r="F35" s="136"/>
      <c r="G35" s="132"/>
      <c r="H35" s="132"/>
      <c r="I35" s="132"/>
      <c r="J35" s="132"/>
      <c r="K35" s="132"/>
      <c r="M35" s="28">
        <f t="shared" si="9"/>
        <v>0</v>
      </c>
      <c r="N35" s="27">
        <f t="shared" si="45"/>
        <v>0</v>
      </c>
      <c r="O35" s="27">
        <f t="shared" si="46"/>
        <v>0</v>
      </c>
      <c r="P35" s="28">
        <f t="shared" si="10"/>
        <v>0</v>
      </c>
      <c r="Q35" s="27">
        <f t="shared" si="47"/>
        <v>0</v>
      </c>
      <c r="R35" s="27">
        <f t="shared" si="48"/>
        <v>0</v>
      </c>
      <c r="S35" s="28">
        <f t="shared" si="11"/>
        <v>0</v>
      </c>
      <c r="T35" s="27">
        <f t="shared" si="49"/>
        <v>0</v>
      </c>
      <c r="U35" s="27">
        <f t="shared" si="50"/>
        <v>0</v>
      </c>
      <c r="V35" s="28">
        <f t="shared" si="12"/>
        <v>0</v>
      </c>
      <c r="W35" s="27">
        <f t="shared" si="51"/>
        <v>0</v>
      </c>
      <c r="X35" s="27">
        <f t="shared" si="52"/>
        <v>0</v>
      </c>
      <c r="Y35" s="28">
        <f t="shared" si="19"/>
        <v>0</v>
      </c>
      <c r="Z35" s="27">
        <f t="shared" si="53"/>
        <v>0</v>
      </c>
      <c r="AA35" s="27">
        <f t="shared" si="54"/>
        <v>0</v>
      </c>
      <c r="AB35" s="11">
        <f t="shared" si="20"/>
        <v>0</v>
      </c>
      <c r="AC35" s="11">
        <f t="shared" si="55"/>
        <v>0</v>
      </c>
      <c r="AD35" s="11">
        <f t="shared" si="56"/>
        <v>0</v>
      </c>
      <c r="AE35" s="11">
        <f t="shared" si="13"/>
        <v>0</v>
      </c>
      <c r="AF35" s="11">
        <f t="shared" si="57"/>
        <v>0</v>
      </c>
      <c r="AG35" s="11">
        <f t="shared" si="58"/>
        <v>0</v>
      </c>
      <c r="AH35" s="11">
        <f t="shared" si="15"/>
        <v>0</v>
      </c>
      <c r="AI35" s="11">
        <f t="shared" si="59"/>
        <v>0</v>
      </c>
      <c r="AJ35" s="11">
        <f t="shared" si="60"/>
        <v>0</v>
      </c>
      <c r="AK35" s="11">
        <f t="shared" si="17"/>
        <v>0</v>
      </c>
      <c r="AL35" s="11">
        <f t="shared" si="61"/>
        <v>0</v>
      </c>
      <c r="AM35" s="11">
        <f t="shared" si="62"/>
        <v>0</v>
      </c>
    </row>
    <row r="36" spans="2:39" s="11" customFormat="1" x14ac:dyDescent="0.2">
      <c r="B36" s="81">
        <f>'2-Budget JUSTIFY'!B35</f>
        <v>0</v>
      </c>
      <c r="C36" s="99">
        <f>'2-Budget JUSTIFY'!C35</f>
        <v>0</v>
      </c>
      <c r="D36" s="136"/>
      <c r="E36" s="136"/>
      <c r="F36" s="136"/>
      <c r="G36" s="132"/>
      <c r="H36" s="132"/>
      <c r="I36" s="132"/>
      <c r="J36" s="132"/>
      <c r="K36" s="132"/>
      <c r="M36" s="28">
        <f t="shared" si="9"/>
        <v>0</v>
      </c>
      <c r="N36" s="27">
        <f t="shared" si="45"/>
        <v>0</v>
      </c>
      <c r="O36" s="27">
        <f t="shared" si="46"/>
        <v>0</v>
      </c>
      <c r="P36" s="28">
        <f t="shared" si="10"/>
        <v>0</v>
      </c>
      <c r="Q36" s="27">
        <f t="shared" si="47"/>
        <v>0</v>
      </c>
      <c r="R36" s="27">
        <f t="shared" si="48"/>
        <v>0</v>
      </c>
      <c r="S36" s="28">
        <f t="shared" si="11"/>
        <v>0</v>
      </c>
      <c r="T36" s="27">
        <f t="shared" si="49"/>
        <v>0</v>
      </c>
      <c r="U36" s="27">
        <f t="shared" si="50"/>
        <v>0</v>
      </c>
      <c r="V36" s="28">
        <f t="shared" si="12"/>
        <v>0</v>
      </c>
      <c r="W36" s="27">
        <f t="shared" si="51"/>
        <v>0</v>
      </c>
      <c r="X36" s="27">
        <f t="shared" si="52"/>
        <v>0</v>
      </c>
      <c r="Y36" s="28">
        <f t="shared" si="19"/>
        <v>0</v>
      </c>
      <c r="Z36" s="27">
        <f t="shared" si="53"/>
        <v>0</v>
      </c>
      <c r="AA36" s="27">
        <f t="shared" si="54"/>
        <v>0</v>
      </c>
      <c r="AB36" s="11">
        <f t="shared" si="20"/>
        <v>0</v>
      </c>
      <c r="AC36" s="11">
        <f t="shared" si="55"/>
        <v>0</v>
      </c>
      <c r="AD36" s="11">
        <f t="shared" si="56"/>
        <v>0</v>
      </c>
      <c r="AE36" s="11">
        <f t="shared" si="13"/>
        <v>0</v>
      </c>
      <c r="AF36" s="11">
        <f t="shared" si="57"/>
        <v>0</v>
      </c>
      <c r="AG36" s="11">
        <f t="shared" si="58"/>
        <v>0</v>
      </c>
      <c r="AH36" s="11">
        <f t="shared" si="15"/>
        <v>0</v>
      </c>
      <c r="AI36" s="11">
        <f t="shared" si="59"/>
        <v>0</v>
      </c>
      <c r="AJ36" s="11">
        <f t="shared" si="60"/>
        <v>0</v>
      </c>
      <c r="AK36" s="11">
        <f t="shared" si="17"/>
        <v>0</v>
      </c>
      <c r="AL36" s="11">
        <f t="shared" si="61"/>
        <v>0</v>
      </c>
      <c r="AM36" s="11">
        <f t="shared" si="62"/>
        <v>0</v>
      </c>
    </row>
    <row r="37" spans="2:39" s="11" customFormat="1" x14ac:dyDescent="0.2">
      <c r="B37" s="81">
        <f>'2-Budget JUSTIFY'!B36</f>
        <v>0</v>
      </c>
      <c r="C37" s="99">
        <f>'2-Budget JUSTIFY'!C36</f>
        <v>0</v>
      </c>
      <c r="D37" s="136"/>
      <c r="E37" s="136"/>
      <c r="F37" s="136"/>
      <c r="G37" s="132"/>
      <c r="H37" s="132"/>
      <c r="I37" s="132"/>
      <c r="J37" s="132"/>
      <c r="K37" s="132"/>
      <c r="M37" s="28">
        <f t="shared" si="9"/>
        <v>0</v>
      </c>
      <c r="N37" s="27">
        <f t="shared" si="45"/>
        <v>0</v>
      </c>
      <c r="O37" s="27">
        <f t="shared" si="46"/>
        <v>0</v>
      </c>
      <c r="P37" s="28">
        <f t="shared" si="10"/>
        <v>0</v>
      </c>
      <c r="Q37" s="27">
        <f t="shared" si="47"/>
        <v>0</v>
      </c>
      <c r="R37" s="27">
        <f t="shared" si="48"/>
        <v>0</v>
      </c>
      <c r="S37" s="28">
        <f t="shared" si="11"/>
        <v>0</v>
      </c>
      <c r="T37" s="27">
        <f t="shared" si="49"/>
        <v>0</v>
      </c>
      <c r="U37" s="27">
        <f t="shared" si="50"/>
        <v>0</v>
      </c>
      <c r="V37" s="28">
        <f t="shared" si="12"/>
        <v>0</v>
      </c>
      <c r="W37" s="27">
        <f t="shared" si="51"/>
        <v>0</v>
      </c>
      <c r="X37" s="27">
        <f t="shared" si="52"/>
        <v>0</v>
      </c>
      <c r="Y37" s="28">
        <f t="shared" si="19"/>
        <v>0</v>
      </c>
      <c r="Z37" s="27">
        <f t="shared" si="53"/>
        <v>0</v>
      </c>
      <c r="AA37" s="27">
        <f t="shared" si="54"/>
        <v>0</v>
      </c>
      <c r="AB37" s="11">
        <f t="shared" si="20"/>
        <v>0</v>
      </c>
      <c r="AC37" s="11">
        <f t="shared" si="55"/>
        <v>0</v>
      </c>
      <c r="AD37" s="11">
        <f t="shared" si="56"/>
        <v>0</v>
      </c>
      <c r="AE37" s="11">
        <f t="shared" si="13"/>
        <v>0</v>
      </c>
      <c r="AF37" s="11">
        <f t="shared" si="57"/>
        <v>0</v>
      </c>
      <c r="AG37" s="11">
        <f t="shared" si="58"/>
        <v>0</v>
      </c>
      <c r="AH37" s="11">
        <f t="shared" si="15"/>
        <v>0</v>
      </c>
      <c r="AI37" s="11">
        <f t="shared" si="59"/>
        <v>0</v>
      </c>
      <c r="AJ37" s="11">
        <f t="shared" si="60"/>
        <v>0</v>
      </c>
      <c r="AK37" s="11">
        <f t="shared" si="17"/>
        <v>0</v>
      </c>
      <c r="AL37" s="11">
        <f t="shared" si="61"/>
        <v>0</v>
      </c>
      <c r="AM37" s="11">
        <f t="shared" si="62"/>
        <v>0</v>
      </c>
    </row>
    <row r="38" spans="2:39" s="11" customFormat="1" x14ac:dyDescent="0.2">
      <c r="B38" s="81">
        <f>'2-Budget JUSTIFY'!B37</f>
        <v>0</v>
      </c>
      <c r="C38" s="99">
        <f>'2-Budget JUSTIFY'!C37</f>
        <v>0</v>
      </c>
      <c r="D38" s="136"/>
      <c r="E38" s="136"/>
      <c r="F38" s="136"/>
      <c r="G38" s="132"/>
      <c r="H38" s="132"/>
      <c r="I38" s="132"/>
      <c r="J38" s="132"/>
      <c r="K38" s="132"/>
      <c r="M38" s="28">
        <f t="shared" si="9"/>
        <v>0</v>
      </c>
      <c r="N38" s="27">
        <f t="shared" si="45"/>
        <v>0</v>
      </c>
      <c r="O38" s="27">
        <f t="shared" si="46"/>
        <v>0</v>
      </c>
      <c r="P38" s="28">
        <f t="shared" si="10"/>
        <v>0</v>
      </c>
      <c r="Q38" s="27">
        <f t="shared" si="47"/>
        <v>0</v>
      </c>
      <c r="R38" s="27">
        <f t="shared" si="48"/>
        <v>0</v>
      </c>
      <c r="S38" s="28">
        <f t="shared" si="11"/>
        <v>0</v>
      </c>
      <c r="T38" s="27">
        <f t="shared" si="49"/>
        <v>0</v>
      </c>
      <c r="U38" s="27">
        <f t="shared" si="50"/>
        <v>0</v>
      </c>
      <c r="V38" s="28">
        <f t="shared" si="12"/>
        <v>0</v>
      </c>
      <c r="W38" s="27">
        <f t="shared" si="51"/>
        <v>0</v>
      </c>
      <c r="X38" s="27">
        <f t="shared" si="52"/>
        <v>0</v>
      </c>
      <c r="Y38" s="28">
        <f t="shared" si="19"/>
        <v>0</v>
      </c>
      <c r="Z38" s="27">
        <f t="shared" si="53"/>
        <v>0</v>
      </c>
      <c r="AA38" s="27">
        <f t="shared" si="54"/>
        <v>0</v>
      </c>
      <c r="AB38" s="11">
        <f t="shared" si="20"/>
        <v>0</v>
      </c>
      <c r="AC38" s="11">
        <f t="shared" si="55"/>
        <v>0</v>
      </c>
      <c r="AD38" s="11">
        <f t="shared" si="56"/>
        <v>0</v>
      </c>
      <c r="AE38" s="11">
        <f t="shared" si="13"/>
        <v>0</v>
      </c>
      <c r="AF38" s="11">
        <f t="shared" si="57"/>
        <v>0</v>
      </c>
      <c r="AG38" s="11">
        <f t="shared" si="58"/>
        <v>0</v>
      </c>
      <c r="AH38" s="11">
        <f t="shared" si="15"/>
        <v>0</v>
      </c>
      <c r="AI38" s="11">
        <f t="shared" si="59"/>
        <v>0</v>
      </c>
      <c r="AJ38" s="11">
        <f t="shared" si="60"/>
        <v>0</v>
      </c>
      <c r="AK38" s="11">
        <f t="shared" si="17"/>
        <v>0</v>
      </c>
      <c r="AL38" s="11">
        <f t="shared" si="61"/>
        <v>0</v>
      </c>
      <c r="AM38" s="11">
        <f t="shared" si="62"/>
        <v>0</v>
      </c>
    </row>
    <row r="39" spans="2:39" s="11" customFormat="1" x14ac:dyDescent="0.2">
      <c r="B39" s="81">
        <f>'2-Budget JUSTIFY'!B38</f>
        <v>0</v>
      </c>
      <c r="C39" s="99">
        <f>'2-Budget JUSTIFY'!C38</f>
        <v>0</v>
      </c>
      <c r="D39" s="136"/>
      <c r="E39" s="136"/>
      <c r="F39" s="136"/>
      <c r="G39" s="132"/>
      <c r="H39" s="132"/>
      <c r="I39" s="132"/>
      <c r="J39" s="132"/>
      <c r="K39" s="132"/>
      <c r="M39" s="28">
        <f t="shared" si="9"/>
        <v>0</v>
      </c>
      <c r="N39" s="27">
        <f t="shared" si="45"/>
        <v>0</v>
      </c>
      <c r="O39" s="27">
        <f t="shared" si="46"/>
        <v>0</v>
      </c>
      <c r="P39" s="28">
        <f t="shared" si="10"/>
        <v>0</v>
      </c>
      <c r="Q39" s="27">
        <f t="shared" si="47"/>
        <v>0</v>
      </c>
      <c r="R39" s="27">
        <f t="shared" si="48"/>
        <v>0</v>
      </c>
      <c r="S39" s="28">
        <f t="shared" si="11"/>
        <v>0</v>
      </c>
      <c r="T39" s="27">
        <f t="shared" si="49"/>
        <v>0</v>
      </c>
      <c r="U39" s="27">
        <f t="shared" si="50"/>
        <v>0</v>
      </c>
      <c r="V39" s="28">
        <f t="shared" si="12"/>
        <v>0</v>
      </c>
      <c r="W39" s="27">
        <f t="shared" si="51"/>
        <v>0</v>
      </c>
      <c r="X39" s="27">
        <f t="shared" si="52"/>
        <v>0</v>
      </c>
      <c r="Y39" s="28">
        <f t="shared" si="19"/>
        <v>0</v>
      </c>
      <c r="Z39" s="27">
        <f t="shared" si="53"/>
        <v>0</v>
      </c>
      <c r="AA39" s="27">
        <f t="shared" si="54"/>
        <v>0</v>
      </c>
      <c r="AB39" s="11">
        <f t="shared" si="20"/>
        <v>0</v>
      </c>
      <c r="AC39" s="11">
        <f t="shared" si="55"/>
        <v>0</v>
      </c>
      <c r="AD39" s="11">
        <f t="shared" si="56"/>
        <v>0</v>
      </c>
      <c r="AE39" s="11">
        <f t="shared" si="13"/>
        <v>0</v>
      </c>
      <c r="AF39" s="11">
        <f t="shared" si="57"/>
        <v>0</v>
      </c>
      <c r="AG39" s="11">
        <f t="shared" si="58"/>
        <v>0</v>
      </c>
      <c r="AH39" s="11">
        <f t="shared" si="15"/>
        <v>0</v>
      </c>
      <c r="AI39" s="11">
        <f t="shared" si="59"/>
        <v>0</v>
      </c>
      <c r="AJ39" s="11">
        <f t="shared" si="60"/>
        <v>0</v>
      </c>
      <c r="AK39" s="11">
        <f t="shared" si="17"/>
        <v>0</v>
      </c>
      <c r="AL39" s="11">
        <f t="shared" si="61"/>
        <v>0</v>
      </c>
      <c r="AM39" s="11">
        <f t="shared" si="62"/>
        <v>0</v>
      </c>
    </row>
    <row r="40" spans="2:39" s="11" customFormat="1" x14ac:dyDescent="0.2">
      <c r="B40" s="81">
        <f>'2-Budget JUSTIFY'!B39</f>
        <v>0</v>
      </c>
      <c r="C40" s="99">
        <f>'2-Budget JUSTIFY'!C39</f>
        <v>0</v>
      </c>
      <c r="D40" s="136"/>
      <c r="E40" s="136"/>
      <c r="F40" s="136"/>
      <c r="G40" s="132"/>
      <c r="H40" s="132"/>
      <c r="I40" s="132"/>
      <c r="J40" s="132"/>
      <c r="K40" s="132"/>
      <c r="M40" s="28">
        <f t="shared" si="9"/>
        <v>0</v>
      </c>
      <c r="N40" s="27">
        <f t="shared" si="45"/>
        <v>0</v>
      </c>
      <c r="O40" s="27">
        <f t="shared" si="46"/>
        <v>0</v>
      </c>
      <c r="P40" s="28">
        <f t="shared" si="10"/>
        <v>0</v>
      </c>
      <c r="Q40" s="27">
        <f t="shared" si="47"/>
        <v>0</v>
      </c>
      <c r="R40" s="27">
        <f t="shared" si="48"/>
        <v>0</v>
      </c>
      <c r="S40" s="28">
        <f t="shared" si="11"/>
        <v>0</v>
      </c>
      <c r="T40" s="27">
        <f t="shared" si="49"/>
        <v>0</v>
      </c>
      <c r="U40" s="27">
        <f t="shared" si="50"/>
        <v>0</v>
      </c>
      <c r="V40" s="28">
        <f t="shared" si="12"/>
        <v>0</v>
      </c>
      <c r="W40" s="27">
        <f t="shared" si="51"/>
        <v>0</v>
      </c>
      <c r="X40" s="27">
        <f t="shared" si="52"/>
        <v>0</v>
      </c>
      <c r="Y40" s="28">
        <f t="shared" si="19"/>
        <v>0</v>
      </c>
      <c r="Z40" s="27">
        <f t="shared" si="53"/>
        <v>0</v>
      </c>
      <c r="AA40" s="27">
        <f t="shared" si="54"/>
        <v>0</v>
      </c>
      <c r="AB40" s="11">
        <f t="shared" si="20"/>
        <v>0</v>
      </c>
      <c r="AC40" s="11">
        <f t="shared" si="55"/>
        <v>0</v>
      </c>
      <c r="AD40" s="11">
        <f t="shared" si="56"/>
        <v>0</v>
      </c>
      <c r="AE40" s="11">
        <f t="shared" si="13"/>
        <v>0</v>
      </c>
      <c r="AF40" s="11">
        <f t="shared" si="57"/>
        <v>0</v>
      </c>
      <c r="AG40" s="11">
        <f t="shared" si="58"/>
        <v>0</v>
      </c>
      <c r="AH40" s="11">
        <f t="shared" si="15"/>
        <v>0</v>
      </c>
      <c r="AI40" s="11">
        <f t="shared" si="59"/>
        <v>0</v>
      </c>
      <c r="AJ40" s="11">
        <f t="shared" si="60"/>
        <v>0</v>
      </c>
      <c r="AK40" s="11">
        <f t="shared" si="17"/>
        <v>0</v>
      </c>
      <c r="AL40" s="11">
        <f t="shared" si="61"/>
        <v>0</v>
      </c>
      <c r="AM40" s="11">
        <f t="shared" si="62"/>
        <v>0</v>
      </c>
    </row>
    <row r="41" spans="2:39" s="11" customFormat="1" x14ac:dyDescent="0.2">
      <c r="B41" s="81">
        <f>'2-Budget JUSTIFY'!B40</f>
        <v>0</v>
      </c>
      <c r="C41" s="99">
        <f>'2-Budget JUSTIFY'!C40</f>
        <v>0</v>
      </c>
      <c r="D41" s="136"/>
      <c r="E41" s="136"/>
      <c r="F41" s="136"/>
      <c r="G41" s="132"/>
      <c r="H41" s="132"/>
      <c r="I41" s="132"/>
      <c r="J41" s="132"/>
      <c r="K41" s="132"/>
      <c r="M41" s="28">
        <f t="shared" si="9"/>
        <v>0</v>
      </c>
      <c r="N41" s="27">
        <f t="shared" si="45"/>
        <v>0</v>
      </c>
      <c r="O41" s="27">
        <f t="shared" si="46"/>
        <v>0</v>
      </c>
      <c r="P41" s="28">
        <f t="shared" si="10"/>
        <v>0</v>
      </c>
      <c r="Q41" s="27">
        <f t="shared" si="47"/>
        <v>0</v>
      </c>
      <c r="R41" s="27">
        <f t="shared" si="48"/>
        <v>0</v>
      </c>
      <c r="S41" s="28">
        <f t="shared" si="11"/>
        <v>0</v>
      </c>
      <c r="T41" s="27">
        <f t="shared" si="49"/>
        <v>0</v>
      </c>
      <c r="U41" s="27">
        <f t="shared" si="50"/>
        <v>0</v>
      </c>
      <c r="V41" s="28">
        <f t="shared" si="12"/>
        <v>0</v>
      </c>
      <c r="W41" s="27">
        <f t="shared" si="51"/>
        <v>0</v>
      </c>
      <c r="X41" s="27">
        <f t="shared" si="52"/>
        <v>0</v>
      </c>
      <c r="Y41" s="28">
        <f t="shared" si="19"/>
        <v>0</v>
      </c>
      <c r="Z41" s="27">
        <f t="shared" si="53"/>
        <v>0</v>
      </c>
      <c r="AA41" s="27">
        <f t="shared" si="54"/>
        <v>0</v>
      </c>
      <c r="AB41" s="11">
        <f t="shared" si="20"/>
        <v>0</v>
      </c>
      <c r="AC41" s="11">
        <f t="shared" si="55"/>
        <v>0</v>
      </c>
      <c r="AD41" s="11">
        <f t="shared" si="56"/>
        <v>0</v>
      </c>
      <c r="AE41" s="11">
        <f t="shared" si="13"/>
        <v>0</v>
      </c>
      <c r="AF41" s="11">
        <f t="shared" si="57"/>
        <v>0</v>
      </c>
      <c r="AG41" s="11">
        <f t="shared" si="58"/>
        <v>0</v>
      </c>
      <c r="AH41" s="11">
        <f t="shared" si="15"/>
        <v>0</v>
      </c>
      <c r="AI41" s="11">
        <f t="shared" si="59"/>
        <v>0</v>
      </c>
      <c r="AJ41" s="11">
        <f t="shared" si="60"/>
        <v>0</v>
      </c>
      <c r="AK41" s="11">
        <f t="shared" si="17"/>
        <v>0</v>
      </c>
      <c r="AL41" s="11">
        <f t="shared" si="61"/>
        <v>0</v>
      </c>
      <c r="AM41" s="11">
        <f t="shared" si="62"/>
        <v>0</v>
      </c>
    </row>
    <row r="42" spans="2:39" s="11" customFormat="1" x14ac:dyDescent="0.2">
      <c r="B42" s="81">
        <f>'2-Budget JUSTIFY'!B41</f>
        <v>0</v>
      </c>
      <c r="C42" s="99">
        <f>'2-Budget JUSTIFY'!C41</f>
        <v>0</v>
      </c>
      <c r="D42" s="136"/>
      <c r="E42" s="136"/>
      <c r="F42" s="136"/>
      <c r="G42" s="132"/>
      <c r="H42" s="132"/>
      <c r="I42" s="132"/>
      <c r="J42" s="132"/>
      <c r="K42" s="132"/>
      <c r="M42" s="28">
        <f t="shared" si="9"/>
        <v>0</v>
      </c>
      <c r="N42" s="27">
        <f t="shared" si="45"/>
        <v>0</v>
      </c>
      <c r="O42" s="27">
        <f t="shared" si="46"/>
        <v>0</v>
      </c>
      <c r="P42" s="28">
        <f t="shared" si="10"/>
        <v>0</v>
      </c>
      <c r="Q42" s="27">
        <f t="shared" si="47"/>
        <v>0</v>
      </c>
      <c r="R42" s="27">
        <f t="shared" si="48"/>
        <v>0</v>
      </c>
      <c r="S42" s="28">
        <f t="shared" si="11"/>
        <v>0</v>
      </c>
      <c r="T42" s="27">
        <f t="shared" si="49"/>
        <v>0</v>
      </c>
      <c r="U42" s="27">
        <f t="shared" si="50"/>
        <v>0</v>
      </c>
      <c r="V42" s="28">
        <f t="shared" si="12"/>
        <v>0</v>
      </c>
      <c r="W42" s="27">
        <f t="shared" si="51"/>
        <v>0</v>
      </c>
      <c r="X42" s="27">
        <f t="shared" si="52"/>
        <v>0</v>
      </c>
      <c r="Y42" s="28">
        <f t="shared" si="19"/>
        <v>0</v>
      </c>
      <c r="Z42" s="27">
        <f t="shared" si="53"/>
        <v>0</v>
      </c>
      <c r="AA42" s="27">
        <f t="shared" si="54"/>
        <v>0</v>
      </c>
      <c r="AB42" s="11">
        <f t="shared" si="20"/>
        <v>0</v>
      </c>
      <c r="AC42" s="11">
        <f t="shared" si="55"/>
        <v>0</v>
      </c>
      <c r="AD42" s="11">
        <f t="shared" si="56"/>
        <v>0</v>
      </c>
      <c r="AE42" s="11">
        <f t="shared" si="13"/>
        <v>0</v>
      </c>
      <c r="AF42" s="11">
        <f t="shared" si="57"/>
        <v>0</v>
      </c>
      <c r="AG42" s="11">
        <f t="shared" si="58"/>
        <v>0</v>
      </c>
      <c r="AH42" s="11">
        <f t="shared" si="15"/>
        <v>0</v>
      </c>
      <c r="AI42" s="11">
        <f t="shared" si="59"/>
        <v>0</v>
      </c>
      <c r="AJ42" s="11">
        <f t="shared" si="60"/>
        <v>0</v>
      </c>
      <c r="AK42" s="11">
        <f t="shared" si="17"/>
        <v>0</v>
      </c>
      <c r="AL42" s="11">
        <f t="shared" si="61"/>
        <v>0</v>
      </c>
      <c r="AM42" s="11">
        <f t="shared" si="62"/>
        <v>0</v>
      </c>
    </row>
    <row r="43" spans="2:39" s="11" customFormat="1" x14ac:dyDescent="0.2">
      <c r="B43" s="81">
        <f>'2-Budget JUSTIFY'!B42</f>
        <v>0</v>
      </c>
      <c r="C43" s="99">
        <f>'2-Budget JUSTIFY'!C42</f>
        <v>0</v>
      </c>
      <c r="D43" s="136"/>
      <c r="E43" s="136"/>
      <c r="F43" s="136"/>
      <c r="G43" s="132"/>
      <c r="H43" s="132"/>
      <c r="I43" s="132"/>
      <c r="J43" s="132"/>
      <c r="K43" s="132"/>
      <c r="M43" s="28">
        <f t="shared" si="9"/>
        <v>0</v>
      </c>
      <c r="N43" s="27">
        <f t="shared" si="45"/>
        <v>0</v>
      </c>
      <c r="O43" s="27">
        <f t="shared" si="46"/>
        <v>0</v>
      </c>
      <c r="P43" s="28">
        <f t="shared" si="10"/>
        <v>0</v>
      </c>
      <c r="Q43" s="27">
        <f t="shared" si="47"/>
        <v>0</v>
      </c>
      <c r="R43" s="27">
        <f t="shared" si="48"/>
        <v>0</v>
      </c>
      <c r="S43" s="28">
        <f t="shared" si="11"/>
        <v>0</v>
      </c>
      <c r="T43" s="27">
        <f t="shared" si="49"/>
        <v>0</v>
      </c>
      <c r="U43" s="27">
        <f t="shared" si="50"/>
        <v>0</v>
      </c>
      <c r="V43" s="28">
        <f t="shared" si="12"/>
        <v>0</v>
      </c>
      <c r="W43" s="27">
        <f t="shared" si="51"/>
        <v>0</v>
      </c>
      <c r="X43" s="27">
        <f t="shared" si="52"/>
        <v>0</v>
      </c>
      <c r="Y43" s="28">
        <f t="shared" si="19"/>
        <v>0</v>
      </c>
      <c r="Z43" s="27">
        <f t="shared" si="53"/>
        <v>0</v>
      </c>
      <c r="AA43" s="27">
        <f t="shared" si="54"/>
        <v>0</v>
      </c>
      <c r="AB43" s="11">
        <f t="shared" si="20"/>
        <v>0</v>
      </c>
      <c r="AC43" s="11">
        <f t="shared" si="55"/>
        <v>0</v>
      </c>
      <c r="AD43" s="11">
        <f t="shared" si="56"/>
        <v>0</v>
      </c>
      <c r="AE43" s="11">
        <f t="shared" si="13"/>
        <v>0</v>
      </c>
      <c r="AF43" s="11">
        <f t="shared" si="57"/>
        <v>0</v>
      </c>
      <c r="AG43" s="11">
        <f t="shared" si="58"/>
        <v>0</v>
      </c>
      <c r="AH43" s="11">
        <f t="shared" si="15"/>
        <v>0</v>
      </c>
      <c r="AI43" s="11">
        <f t="shared" si="59"/>
        <v>0</v>
      </c>
      <c r="AJ43" s="11">
        <f t="shared" si="60"/>
        <v>0</v>
      </c>
      <c r="AK43" s="11">
        <f t="shared" si="17"/>
        <v>0</v>
      </c>
      <c r="AL43" s="11">
        <f t="shared" si="61"/>
        <v>0</v>
      </c>
      <c r="AM43" s="11">
        <f t="shared" si="62"/>
        <v>0</v>
      </c>
    </row>
    <row r="44" spans="2:39" s="11" customFormat="1" x14ac:dyDescent="0.2">
      <c r="B44" s="81">
        <f>'2-Budget JUSTIFY'!B43</f>
        <v>0</v>
      </c>
      <c r="C44" s="99">
        <f>'2-Budget JUSTIFY'!C43</f>
        <v>0</v>
      </c>
      <c r="D44" s="136"/>
      <c r="E44" s="136"/>
      <c r="F44" s="136"/>
      <c r="G44" s="132"/>
      <c r="H44" s="132"/>
      <c r="I44" s="132"/>
      <c r="J44" s="132"/>
      <c r="K44" s="132"/>
      <c r="M44" s="28">
        <f t="shared" si="9"/>
        <v>0</v>
      </c>
      <c r="N44" s="27">
        <f t="shared" si="45"/>
        <v>0</v>
      </c>
      <c r="O44" s="27">
        <f t="shared" si="46"/>
        <v>0</v>
      </c>
      <c r="P44" s="28">
        <f t="shared" si="10"/>
        <v>0</v>
      </c>
      <c r="Q44" s="27">
        <f t="shared" si="47"/>
        <v>0</v>
      </c>
      <c r="R44" s="27">
        <f t="shared" si="48"/>
        <v>0</v>
      </c>
      <c r="S44" s="28">
        <f t="shared" si="11"/>
        <v>0</v>
      </c>
      <c r="T44" s="27">
        <f t="shared" si="49"/>
        <v>0</v>
      </c>
      <c r="U44" s="27">
        <f t="shared" si="50"/>
        <v>0</v>
      </c>
      <c r="V44" s="28">
        <f t="shared" si="12"/>
        <v>0</v>
      </c>
      <c r="W44" s="27">
        <f t="shared" si="51"/>
        <v>0</v>
      </c>
      <c r="X44" s="27">
        <f t="shared" si="52"/>
        <v>0</v>
      </c>
      <c r="Y44" s="28">
        <f t="shared" si="19"/>
        <v>0</v>
      </c>
      <c r="Z44" s="27">
        <f t="shared" si="53"/>
        <v>0</v>
      </c>
      <c r="AA44" s="27">
        <f t="shared" si="54"/>
        <v>0</v>
      </c>
      <c r="AB44" s="11">
        <f t="shared" si="20"/>
        <v>0</v>
      </c>
      <c r="AC44" s="11">
        <f t="shared" si="55"/>
        <v>0</v>
      </c>
      <c r="AD44" s="11">
        <f t="shared" si="56"/>
        <v>0</v>
      </c>
      <c r="AE44" s="11">
        <f t="shared" si="13"/>
        <v>0</v>
      </c>
      <c r="AF44" s="11">
        <f t="shared" si="57"/>
        <v>0</v>
      </c>
      <c r="AG44" s="11">
        <f t="shared" si="58"/>
        <v>0</v>
      </c>
      <c r="AH44" s="11">
        <f t="shared" si="15"/>
        <v>0</v>
      </c>
      <c r="AI44" s="11">
        <f t="shared" si="59"/>
        <v>0</v>
      </c>
      <c r="AJ44" s="11">
        <f t="shared" si="60"/>
        <v>0</v>
      </c>
      <c r="AK44" s="11">
        <f t="shared" si="17"/>
        <v>0</v>
      </c>
      <c r="AL44" s="11">
        <f t="shared" si="61"/>
        <v>0</v>
      </c>
      <c r="AM44" s="11">
        <f t="shared" si="62"/>
        <v>0</v>
      </c>
    </row>
    <row r="45" spans="2:39" s="11" customFormat="1" x14ac:dyDescent="0.2">
      <c r="B45" s="81">
        <f>'2-Budget JUSTIFY'!B44</f>
        <v>0</v>
      </c>
      <c r="C45" s="99">
        <f>'2-Budget JUSTIFY'!C44</f>
        <v>0</v>
      </c>
      <c r="D45" s="136"/>
      <c r="E45" s="137"/>
      <c r="F45" s="137"/>
      <c r="G45" s="133"/>
      <c r="H45" s="133"/>
      <c r="I45" s="133"/>
      <c r="J45" s="133"/>
      <c r="K45" s="133"/>
      <c r="M45" s="28">
        <f t="shared" si="9"/>
        <v>0</v>
      </c>
      <c r="N45" s="27">
        <f t="shared" si="45"/>
        <v>0</v>
      </c>
      <c r="O45" s="27">
        <f t="shared" si="46"/>
        <v>0</v>
      </c>
      <c r="P45" s="28">
        <f t="shared" si="10"/>
        <v>0</v>
      </c>
      <c r="Q45" s="27">
        <f t="shared" si="47"/>
        <v>0</v>
      </c>
      <c r="R45" s="27">
        <f t="shared" si="48"/>
        <v>0</v>
      </c>
      <c r="S45" s="28">
        <f t="shared" si="11"/>
        <v>0</v>
      </c>
      <c r="T45" s="27">
        <f t="shared" si="49"/>
        <v>0</v>
      </c>
      <c r="U45" s="27">
        <f t="shared" si="50"/>
        <v>0</v>
      </c>
      <c r="V45" s="28">
        <f t="shared" si="12"/>
        <v>0</v>
      </c>
      <c r="W45" s="27">
        <f t="shared" si="51"/>
        <v>0</v>
      </c>
      <c r="X45" s="27">
        <f t="shared" si="52"/>
        <v>0</v>
      </c>
      <c r="Y45" s="28">
        <f t="shared" si="19"/>
        <v>0</v>
      </c>
      <c r="Z45" s="27">
        <f t="shared" si="53"/>
        <v>0</v>
      </c>
      <c r="AA45" s="27">
        <f t="shared" si="54"/>
        <v>0</v>
      </c>
      <c r="AB45" s="11">
        <f t="shared" si="20"/>
        <v>0</v>
      </c>
      <c r="AC45" s="11">
        <f t="shared" si="55"/>
        <v>0</v>
      </c>
      <c r="AD45" s="11">
        <f t="shared" si="56"/>
        <v>0</v>
      </c>
      <c r="AE45" s="11">
        <f t="shared" si="13"/>
        <v>0</v>
      </c>
      <c r="AF45" s="11">
        <f t="shared" si="57"/>
        <v>0</v>
      </c>
      <c r="AG45" s="11">
        <f t="shared" si="58"/>
        <v>0</v>
      </c>
      <c r="AH45" s="11">
        <f t="shared" si="15"/>
        <v>0</v>
      </c>
      <c r="AI45" s="11">
        <f t="shared" si="59"/>
        <v>0</v>
      </c>
      <c r="AJ45" s="11">
        <f t="shared" si="60"/>
        <v>0</v>
      </c>
      <c r="AK45" s="11">
        <f t="shared" si="17"/>
        <v>0</v>
      </c>
      <c r="AL45" s="11">
        <f t="shared" si="61"/>
        <v>0</v>
      </c>
      <c r="AM45" s="11">
        <f t="shared" si="62"/>
        <v>0</v>
      </c>
    </row>
    <row r="46" spans="2:39" s="11" customFormat="1" x14ac:dyDescent="0.2">
      <c r="B46" s="81">
        <f>'2-Budget JUSTIFY'!B45</f>
        <v>0</v>
      </c>
      <c r="C46" s="99">
        <f>'2-Budget JUSTIFY'!C45</f>
        <v>0</v>
      </c>
      <c r="D46" s="136"/>
      <c r="E46" s="137"/>
      <c r="F46" s="137"/>
      <c r="G46" s="133"/>
      <c r="H46" s="133"/>
      <c r="I46" s="133"/>
      <c r="J46" s="133"/>
      <c r="K46" s="133"/>
      <c r="M46" s="28">
        <f t="shared" si="9"/>
        <v>0</v>
      </c>
      <c r="N46" s="27">
        <f t="shared" si="45"/>
        <v>0</v>
      </c>
      <c r="O46" s="27">
        <f t="shared" si="46"/>
        <v>0</v>
      </c>
      <c r="P46" s="28">
        <f t="shared" si="10"/>
        <v>0</v>
      </c>
      <c r="Q46" s="27">
        <f t="shared" si="47"/>
        <v>0</v>
      </c>
      <c r="R46" s="27">
        <f t="shared" si="48"/>
        <v>0</v>
      </c>
      <c r="S46" s="28">
        <f t="shared" si="11"/>
        <v>0</v>
      </c>
      <c r="T46" s="27">
        <f t="shared" si="49"/>
        <v>0</v>
      </c>
      <c r="U46" s="27">
        <f t="shared" si="50"/>
        <v>0</v>
      </c>
      <c r="V46" s="28">
        <f t="shared" si="12"/>
        <v>0</v>
      </c>
      <c r="W46" s="27">
        <f t="shared" si="51"/>
        <v>0</v>
      </c>
      <c r="X46" s="27">
        <f t="shared" si="52"/>
        <v>0</v>
      </c>
      <c r="Y46" s="28">
        <f t="shared" si="19"/>
        <v>0</v>
      </c>
      <c r="Z46" s="27">
        <f t="shared" si="53"/>
        <v>0</v>
      </c>
      <c r="AA46" s="27">
        <f t="shared" si="54"/>
        <v>0</v>
      </c>
      <c r="AB46" s="11">
        <f t="shared" si="20"/>
        <v>0</v>
      </c>
      <c r="AC46" s="11">
        <f t="shared" si="55"/>
        <v>0</v>
      </c>
      <c r="AD46" s="11">
        <f t="shared" si="56"/>
        <v>0</v>
      </c>
      <c r="AE46" s="11">
        <f t="shared" si="13"/>
        <v>0</v>
      </c>
      <c r="AF46" s="11">
        <f t="shared" si="57"/>
        <v>0</v>
      </c>
      <c r="AG46" s="11">
        <f t="shared" si="58"/>
        <v>0</v>
      </c>
      <c r="AH46" s="11">
        <f t="shared" si="15"/>
        <v>0</v>
      </c>
      <c r="AI46" s="11">
        <f t="shared" si="59"/>
        <v>0</v>
      </c>
      <c r="AJ46" s="11">
        <f t="shared" si="60"/>
        <v>0</v>
      </c>
      <c r="AK46" s="11">
        <f t="shared" si="17"/>
        <v>0</v>
      </c>
      <c r="AL46" s="11">
        <f t="shared" si="61"/>
        <v>0</v>
      </c>
      <c r="AM46" s="11">
        <f t="shared" si="62"/>
        <v>0</v>
      </c>
    </row>
    <row r="47" spans="2:39" s="11" customFormat="1" x14ac:dyDescent="0.2">
      <c r="B47" s="81">
        <f>'2-Budget JUSTIFY'!B46</f>
        <v>0</v>
      </c>
      <c r="C47" s="99">
        <f>'2-Budget JUSTIFY'!C46</f>
        <v>0</v>
      </c>
      <c r="D47" s="136"/>
      <c r="E47" s="137"/>
      <c r="F47" s="137"/>
      <c r="G47" s="133"/>
      <c r="H47" s="133"/>
      <c r="I47" s="133"/>
      <c r="J47" s="133"/>
      <c r="K47" s="133"/>
      <c r="M47" s="28">
        <f t="shared" si="9"/>
        <v>0</v>
      </c>
      <c r="N47" s="27">
        <f t="shared" si="45"/>
        <v>0</v>
      </c>
      <c r="O47" s="27">
        <f t="shared" si="46"/>
        <v>0</v>
      </c>
      <c r="P47" s="28">
        <f t="shared" si="10"/>
        <v>0</v>
      </c>
      <c r="Q47" s="27">
        <f t="shared" si="47"/>
        <v>0</v>
      </c>
      <c r="R47" s="27">
        <f t="shared" si="48"/>
        <v>0</v>
      </c>
      <c r="S47" s="28">
        <f t="shared" si="11"/>
        <v>0</v>
      </c>
      <c r="T47" s="27">
        <f t="shared" si="49"/>
        <v>0</v>
      </c>
      <c r="U47" s="27">
        <f t="shared" si="50"/>
        <v>0</v>
      </c>
      <c r="V47" s="28">
        <f t="shared" si="12"/>
        <v>0</v>
      </c>
      <c r="W47" s="27">
        <f t="shared" si="51"/>
        <v>0</v>
      </c>
      <c r="X47" s="27">
        <f t="shared" si="52"/>
        <v>0</v>
      </c>
      <c r="Y47" s="28">
        <f t="shared" si="19"/>
        <v>0</v>
      </c>
      <c r="Z47" s="27">
        <f t="shared" si="53"/>
        <v>0</v>
      </c>
      <c r="AA47" s="27">
        <f t="shared" si="54"/>
        <v>0</v>
      </c>
      <c r="AB47" s="11">
        <f t="shared" si="20"/>
        <v>0</v>
      </c>
      <c r="AC47" s="11">
        <f t="shared" si="55"/>
        <v>0</v>
      </c>
      <c r="AD47" s="11">
        <f t="shared" si="56"/>
        <v>0</v>
      </c>
      <c r="AE47" s="11">
        <f t="shared" si="13"/>
        <v>0</v>
      </c>
      <c r="AF47" s="11">
        <f t="shared" si="57"/>
        <v>0</v>
      </c>
      <c r="AG47" s="11">
        <f t="shared" si="58"/>
        <v>0</v>
      </c>
      <c r="AH47" s="11">
        <f t="shared" si="15"/>
        <v>0</v>
      </c>
      <c r="AI47" s="11">
        <f t="shared" si="59"/>
        <v>0</v>
      </c>
      <c r="AJ47" s="11">
        <f t="shared" si="60"/>
        <v>0</v>
      </c>
      <c r="AK47" s="11">
        <f t="shared" si="17"/>
        <v>0</v>
      </c>
      <c r="AL47" s="11">
        <f t="shared" si="61"/>
        <v>0</v>
      </c>
      <c r="AM47" s="11">
        <f t="shared" si="62"/>
        <v>0</v>
      </c>
    </row>
    <row r="48" spans="2:39" s="11" customFormat="1" x14ac:dyDescent="0.2">
      <c r="B48" s="81">
        <f>'2-Budget JUSTIFY'!B47</f>
        <v>0</v>
      </c>
      <c r="C48" s="99">
        <f>'2-Budget JUSTIFY'!C47</f>
        <v>0</v>
      </c>
      <c r="D48" s="136"/>
      <c r="E48" s="137"/>
      <c r="F48" s="137"/>
      <c r="G48" s="133"/>
      <c r="H48" s="133"/>
      <c r="I48" s="133"/>
      <c r="J48" s="133"/>
      <c r="K48" s="133"/>
      <c r="M48" s="28">
        <f t="shared" si="9"/>
        <v>0</v>
      </c>
      <c r="N48" s="27">
        <f t="shared" si="45"/>
        <v>0</v>
      </c>
      <c r="O48" s="27">
        <f t="shared" si="46"/>
        <v>0</v>
      </c>
      <c r="P48" s="28">
        <f t="shared" si="10"/>
        <v>0</v>
      </c>
      <c r="Q48" s="27">
        <f t="shared" si="47"/>
        <v>0</v>
      </c>
      <c r="R48" s="27">
        <f t="shared" si="48"/>
        <v>0</v>
      </c>
      <c r="S48" s="28">
        <f t="shared" si="11"/>
        <v>0</v>
      </c>
      <c r="T48" s="27">
        <f t="shared" si="49"/>
        <v>0</v>
      </c>
      <c r="U48" s="27">
        <f t="shared" si="50"/>
        <v>0</v>
      </c>
      <c r="V48" s="28">
        <f t="shared" si="12"/>
        <v>0</v>
      </c>
      <c r="W48" s="27">
        <f t="shared" si="51"/>
        <v>0</v>
      </c>
      <c r="X48" s="27">
        <f t="shared" si="52"/>
        <v>0</v>
      </c>
      <c r="Y48" s="28">
        <f t="shared" si="19"/>
        <v>0</v>
      </c>
      <c r="Z48" s="27">
        <f t="shared" si="53"/>
        <v>0</v>
      </c>
      <c r="AA48" s="27">
        <f t="shared" si="54"/>
        <v>0</v>
      </c>
      <c r="AB48" s="11">
        <f t="shared" si="20"/>
        <v>0</v>
      </c>
      <c r="AC48" s="11">
        <f t="shared" si="55"/>
        <v>0</v>
      </c>
      <c r="AD48" s="11">
        <f t="shared" si="56"/>
        <v>0</v>
      </c>
      <c r="AE48" s="11">
        <f t="shared" si="13"/>
        <v>0</v>
      </c>
      <c r="AF48" s="11">
        <f t="shared" si="57"/>
        <v>0</v>
      </c>
      <c r="AG48" s="11">
        <f t="shared" si="58"/>
        <v>0</v>
      </c>
      <c r="AH48" s="11">
        <f t="shared" si="15"/>
        <v>0</v>
      </c>
      <c r="AI48" s="11">
        <f t="shared" si="59"/>
        <v>0</v>
      </c>
      <c r="AJ48" s="11">
        <f t="shared" si="60"/>
        <v>0</v>
      </c>
      <c r="AK48" s="11">
        <f t="shared" si="17"/>
        <v>0</v>
      </c>
      <c r="AL48" s="11">
        <f t="shared" si="61"/>
        <v>0</v>
      </c>
      <c r="AM48" s="11">
        <f t="shared" si="62"/>
        <v>0</v>
      </c>
    </row>
    <row r="49" spans="2:39" s="11" customFormat="1" x14ac:dyDescent="0.2">
      <c r="B49" s="81">
        <f>'2-Budget JUSTIFY'!B48</f>
        <v>0</v>
      </c>
      <c r="C49" s="99">
        <f>'2-Budget JUSTIFY'!C48</f>
        <v>0</v>
      </c>
      <c r="D49" s="136"/>
      <c r="E49" s="137"/>
      <c r="F49" s="137"/>
      <c r="G49" s="133"/>
      <c r="H49" s="133"/>
      <c r="I49" s="133"/>
      <c r="J49" s="133"/>
      <c r="K49" s="133"/>
      <c r="M49" s="28">
        <f t="shared" si="9"/>
        <v>0</v>
      </c>
      <c r="N49" s="27">
        <f t="shared" si="45"/>
        <v>0</v>
      </c>
      <c r="O49" s="27">
        <f t="shared" si="46"/>
        <v>0</v>
      </c>
      <c r="P49" s="28">
        <f t="shared" si="10"/>
        <v>0</v>
      </c>
      <c r="Q49" s="27">
        <f t="shared" si="47"/>
        <v>0</v>
      </c>
      <c r="R49" s="27">
        <f t="shared" si="48"/>
        <v>0</v>
      </c>
      <c r="S49" s="28">
        <f t="shared" si="11"/>
        <v>0</v>
      </c>
      <c r="T49" s="27">
        <f t="shared" si="49"/>
        <v>0</v>
      </c>
      <c r="U49" s="27">
        <f t="shared" si="50"/>
        <v>0</v>
      </c>
      <c r="V49" s="28">
        <f t="shared" si="12"/>
        <v>0</v>
      </c>
      <c r="W49" s="27">
        <f t="shared" si="51"/>
        <v>0</v>
      </c>
      <c r="X49" s="27">
        <f t="shared" si="52"/>
        <v>0</v>
      </c>
      <c r="Y49" s="28">
        <f t="shared" si="19"/>
        <v>0</v>
      </c>
      <c r="Z49" s="27">
        <f t="shared" si="53"/>
        <v>0</v>
      </c>
      <c r="AA49" s="27">
        <f t="shared" si="54"/>
        <v>0</v>
      </c>
      <c r="AB49" s="11">
        <f t="shared" si="20"/>
        <v>0</v>
      </c>
      <c r="AC49" s="11">
        <f t="shared" si="55"/>
        <v>0</v>
      </c>
      <c r="AD49" s="11">
        <f t="shared" si="56"/>
        <v>0</v>
      </c>
      <c r="AE49" s="11">
        <f t="shared" si="13"/>
        <v>0</v>
      </c>
      <c r="AF49" s="11">
        <f t="shared" si="57"/>
        <v>0</v>
      </c>
      <c r="AG49" s="11">
        <f t="shared" si="58"/>
        <v>0</v>
      </c>
      <c r="AH49" s="11">
        <f t="shared" si="15"/>
        <v>0</v>
      </c>
      <c r="AI49" s="11">
        <f t="shared" si="59"/>
        <v>0</v>
      </c>
      <c r="AJ49" s="11">
        <f t="shared" si="60"/>
        <v>0</v>
      </c>
      <c r="AK49" s="11">
        <f t="shared" si="17"/>
        <v>0</v>
      </c>
      <c r="AL49" s="11">
        <f t="shared" si="61"/>
        <v>0</v>
      </c>
      <c r="AM49" s="11">
        <f t="shared" si="62"/>
        <v>0</v>
      </c>
    </row>
    <row r="50" spans="2:39" s="11" customFormat="1" x14ac:dyDescent="0.2">
      <c r="B50" s="81">
        <f>'2-Budget JUSTIFY'!B49</f>
        <v>0</v>
      </c>
      <c r="C50" s="99">
        <f>'2-Budget JUSTIFY'!C49</f>
        <v>0</v>
      </c>
      <c r="D50" s="136"/>
      <c r="E50" s="137"/>
      <c r="F50" s="137"/>
      <c r="G50" s="133"/>
      <c r="H50" s="133"/>
      <c r="I50" s="133"/>
      <c r="J50" s="133"/>
      <c r="K50" s="133"/>
      <c r="M50" s="28">
        <f t="shared" si="9"/>
        <v>0</v>
      </c>
      <c r="N50" s="27">
        <f t="shared" si="45"/>
        <v>0</v>
      </c>
      <c r="O50" s="27">
        <f t="shared" si="46"/>
        <v>0</v>
      </c>
      <c r="P50" s="28">
        <f t="shared" si="10"/>
        <v>0</v>
      </c>
      <c r="Q50" s="27">
        <f t="shared" si="47"/>
        <v>0</v>
      </c>
      <c r="R50" s="27">
        <f t="shared" si="48"/>
        <v>0</v>
      </c>
      <c r="S50" s="28">
        <f t="shared" si="11"/>
        <v>0</v>
      </c>
      <c r="T50" s="27">
        <f t="shared" si="49"/>
        <v>0</v>
      </c>
      <c r="U50" s="27">
        <f t="shared" si="50"/>
        <v>0</v>
      </c>
      <c r="V50" s="28">
        <f t="shared" si="12"/>
        <v>0</v>
      </c>
      <c r="W50" s="27">
        <f t="shared" si="51"/>
        <v>0</v>
      </c>
      <c r="X50" s="27">
        <f t="shared" si="52"/>
        <v>0</v>
      </c>
      <c r="Y50" s="28">
        <f t="shared" si="19"/>
        <v>0</v>
      </c>
      <c r="Z50" s="27">
        <f t="shared" si="53"/>
        <v>0</v>
      </c>
      <c r="AA50" s="27">
        <f t="shared" si="54"/>
        <v>0</v>
      </c>
      <c r="AB50" s="11">
        <f t="shared" si="20"/>
        <v>0</v>
      </c>
      <c r="AC50" s="11">
        <f t="shared" si="55"/>
        <v>0</v>
      </c>
      <c r="AD50" s="11">
        <f t="shared" si="56"/>
        <v>0</v>
      </c>
      <c r="AE50" s="11">
        <f t="shared" si="13"/>
        <v>0</v>
      </c>
      <c r="AF50" s="11">
        <f t="shared" si="57"/>
        <v>0</v>
      </c>
      <c r="AG50" s="11">
        <f t="shared" si="58"/>
        <v>0</v>
      </c>
      <c r="AH50" s="11">
        <f t="shared" si="15"/>
        <v>0</v>
      </c>
      <c r="AI50" s="11">
        <f t="shared" si="59"/>
        <v>0</v>
      </c>
      <c r="AJ50" s="11">
        <f t="shared" si="60"/>
        <v>0</v>
      </c>
      <c r="AK50" s="11">
        <f t="shared" si="17"/>
        <v>0</v>
      </c>
      <c r="AL50" s="11">
        <f t="shared" si="61"/>
        <v>0</v>
      </c>
      <c r="AM50" s="11">
        <f t="shared" si="62"/>
        <v>0</v>
      </c>
    </row>
    <row r="51" spans="2:39" s="11" customFormat="1" x14ac:dyDescent="0.2">
      <c r="B51" s="81">
        <f>'2-Budget JUSTIFY'!B50</f>
        <v>0</v>
      </c>
      <c r="C51" s="99">
        <f>'2-Budget JUSTIFY'!C50</f>
        <v>0</v>
      </c>
      <c r="D51" s="136"/>
      <c r="E51" s="137"/>
      <c r="F51" s="137"/>
      <c r="G51" s="133"/>
      <c r="H51" s="133"/>
      <c r="I51" s="133"/>
      <c r="J51" s="133"/>
      <c r="K51" s="133"/>
      <c r="M51" s="28">
        <f t="shared" si="9"/>
        <v>0</v>
      </c>
      <c r="N51" s="27">
        <f t="shared" si="45"/>
        <v>0</v>
      </c>
      <c r="O51" s="27">
        <f t="shared" si="46"/>
        <v>0</v>
      </c>
      <c r="P51" s="28">
        <f t="shared" si="10"/>
        <v>0</v>
      </c>
      <c r="Q51" s="27">
        <f t="shared" si="47"/>
        <v>0</v>
      </c>
      <c r="R51" s="27">
        <f t="shared" si="48"/>
        <v>0</v>
      </c>
      <c r="S51" s="28">
        <f t="shared" si="11"/>
        <v>0</v>
      </c>
      <c r="T51" s="27">
        <f t="shared" si="49"/>
        <v>0</v>
      </c>
      <c r="U51" s="27">
        <f t="shared" si="50"/>
        <v>0</v>
      </c>
      <c r="V51" s="28">
        <f t="shared" si="12"/>
        <v>0</v>
      </c>
      <c r="W51" s="27">
        <f t="shared" si="51"/>
        <v>0</v>
      </c>
      <c r="X51" s="27">
        <f t="shared" si="52"/>
        <v>0</v>
      </c>
      <c r="Y51" s="28">
        <f t="shared" si="19"/>
        <v>0</v>
      </c>
      <c r="Z51" s="27">
        <f t="shared" si="53"/>
        <v>0</v>
      </c>
      <c r="AA51" s="27">
        <f t="shared" si="54"/>
        <v>0</v>
      </c>
      <c r="AB51" s="11">
        <f t="shared" si="20"/>
        <v>0</v>
      </c>
      <c r="AC51" s="11">
        <f t="shared" si="55"/>
        <v>0</v>
      </c>
      <c r="AD51" s="11">
        <f t="shared" si="56"/>
        <v>0</v>
      </c>
      <c r="AE51" s="11">
        <f t="shared" si="13"/>
        <v>0</v>
      </c>
      <c r="AF51" s="11">
        <f t="shared" si="57"/>
        <v>0</v>
      </c>
      <c r="AG51" s="11">
        <f t="shared" si="58"/>
        <v>0</v>
      </c>
      <c r="AH51" s="11">
        <f t="shared" si="15"/>
        <v>0</v>
      </c>
      <c r="AI51" s="11">
        <f t="shared" si="59"/>
        <v>0</v>
      </c>
      <c r="AJ51" s="11">
        <f t="shared" si="60"/>
        <v>0</v>
      </c>
      <c r="AK51" s="11">
        <f t="shared" si="17"/>
        <v>0</v>
      </c>
      <c r="AL51" s="11">
        <f t="shared" si="61"/>
        <v>0</v>
      </c>
      <c r="AM51" s="11">
        <f t="shared" si="62"/>
        <v>0</v>
      </c>
    </row>
    <row r="52" spans="2:39" s="11" customFormat="1" x14ac:dyDescent="0.2">
      <c r="B52" s="81">
        <f>'2-Budget JUSTIFY'!B51</f>
        <v>0</v>
      </c>
      <c r="C52" s="99">
        <f>'2-Budget JUSTIFY'!C51</f>
        <v>0</v>
      </c>
      <c r="D52" s="136"/>
      <c r="E52" s="137"/>
      <c r="F52" s="137"/>
      <c r="G52" s="133"/>
      <c r="H52" s="133"/>
      <c r="I52" s="133"/>
      <c r="J52" s="133"/>
      <c r="K52" s="133"/>
      <c r="M52" s="28">
        <f t="shared" si="9"/>
        <v>0</v>
      </c>
      <c r="N52" s="27">
        <f t="shared" si="45"/>
        <v>0</v>
      </c>
      <c r="O52" s="27">
        <f t="shared" si="46"/>
        <v>0</v>
      </c>
      <c r="P52" s="28">
        <f t="shared" si="10"/>
        <v>0</v>
      </c>
      <c r="Q52" s="27">
        <f t="shared" si="47"/>
        <v>0</v>
      </c>
      <c r="R52" s="27">
        <f t="shared" si="48"/>
        <v>0</v>
      </c>
      <c r="S52" s="28">
        <f t="shared" si="11"/>
        <v>0</v>
      </c>
      <c r="T52" s="27">
        <f t="shared" si="49"/>
        <v>0</v>
      </c>
      <c r="U52" s="27">
        <f t="shared" si="50"/>
        <v>0</v>
      </c>
      <c r="V52" s="28">
        <f t="shared" si="12"/>
        <v>0</v>
      </c>
      <c r="W52" s="27">
        <f t="shared" si="51"/>
        <v>0</v>
      </c>
      <c r="X52" s="27">
        <f t="shared" si="52"/>
        <v>0</v>
      </c>
      <c r="Y52" s="28">
        <f t="shared" si="19"/>
        <v>0</v>
      </c>
      <c r="Z52" s="27">
        <f t="shared" si="53"/>
        <v>0</v>
      </c>
      <c r="AA52" s="27">
        <f t="shared" si="54"/>
        <v>0</v>
      </c>
      <c r="AB52" s="11">
        <f t="shared" si="20"/>
        <v>0</v>
      </c>
      <c r="AC52" s="11">
        <f t="shared" si="55"/>
        <v>0</v>
      </c>
      <c r="AD52" s="11">
        <f t="shared" si="56"/>
        <v>0</v>
      </c>
      <c r="AE52" s="11">
        <f t="shared" si="13"/>
        <v>0</v>
      </c>
      <c r="AF52" s="11">
        <f t="shared" si="57"/>
        <v>0</v>
      </c>
      <c r="AG52" s="11">
        <f t="shared" si="58"/>
        <v>0</v>
      </c>
      <c r="AH52" s="11">
        <f t="shared" si="15"/>
        <v>0</v>
      </c>
      <c r="AI52" s="11">
        <f t="shared" si="59"/>
        <v>0</v>
      </c>
      <c r="AJ52" s="11">
        <f t="shared" si="60"/>
        <v>0</v>
      </c>
      <c r="AK52" s="11">
        <f t="shared" si="17"/>
        <v>0</v>
      </c>
      <c r="AL52" s="11">
        <f t="shared" si="61"/>
        <v>0</v>
      </c>
      <c r="AM52" s="11">
        <f t="shared" si="62"/>
        <v>0</v>
      </c>
    </row>
    <row r="53" spans="2:39" s="11" customFormat="1" x14ac:dyDescent="0.2">
      <c r="B53" s="81">
        <f>'2-Budget JUSTIFY'!B52</f>
        <v>0</v>
      </c>
      <c r="C53" s="99">
        <f>'2-Budget JUSTIFY'!C52</f>
        <v>0</v>
      </c>
      <c r="D53" s="136"/>
      <c r="E53" s="138"/>
      <c r="F53" s="138"/>
      <c r="G53" s="134"/>
      <c r="H53" s="134"/>
      <c r="I53" s="134"/>
      <c r="J53" s="134"/>
      <c r="K53" s="134"/>
      <c r="M53" s="28">
        <f t="shared" si="9"/>
        <v>0</v>
      </c>
      <c r="N53" s="27">
        <f t="shared" si="45"/>
        <v>0</v>
      </c>
      <c r="O53" s="27">
        <f t="shared" si="46"/>
        <v>0</v>
      </c>
      <c r="P53" s="28">
        <f t="shared" si="10"/>
        <v>0</v>
      </c>
      <c r="Q53" s="27">
        <f t="shared" si="47"/>
        <v>0</v>
      </c>
      <c r="R53" s="27">
        <f t="shared" si="48"/>
        <v>0</v>
      </c>
      <c r="S53" s="28">
        <f t="shared" si="11"/>
        <v>0</v>
      </c>
      <c r="T53" s="27">
        <f t="shared" si="49"/>
        <v>0</v>
      </c>
      <c r="U53" s="27">
        <f t="shared" si="50"/>
        <v>0</v>
      </c>
      <c r="V53" s="28">
        <f t="shared" si="12"/>
        <v>0</v>
      </c>
      <c r="W53" s="27">
        <f t="shared" si="51"/>
        <v>0</v>
      </c>
      <c r="X53" s="27">
        <f t="shared" si="52"/>
        <v>0</v>
      </c>
      <c r="Y53" s="28">
        <f t="shared" si="19"/>
        <v>0</v>
      </c>
      <c r="Z53" s="27">
        <f t="shared" si="53"/>
        <v>0</v>
      </c>
      <c r="AA53" s="27">
        <f t="shared" si="54"/>
        <v>0</v>
      </c>
      <c r="AB53" s="11">
        <f t="shared" si="20"/>
        <v>0</v>
      </c>
      <c r="AC53" s="11">
        <f t="shared" si="55"/>
        <v>0</v>
      </c>
      <c r="AD53" s="11">
        <f t="shared" si="56"/>
        <v>0</v>
      </c>
      <c r="AE53" s="11">
        <f t="shared" si="13"/>
        <v>0</v>
      </c>
      <c r="AF53" s="11">
        <f t="shared" si="57"/>
        <v>0</v>
      </c>
      <c r="AG53" s="11">
        <f t="shared" si="58"/>
        <v>0</v>
      </c>
      <c r="AH53" s="11">
        <f t="shared" si="15"/>
        <v>0</v>
      </c>
      <c r="AI53" s="11">
        <f t="shared" si="59"/>
        <v>0</v>
      </c>
      <c r="AJ53" s="11">
        <f t="shared" si="60"/>
        <v>0</v>
      </c>
      <c r="AK53" s="11">
        <f t="shared" si="17"/>
        <v>0</v>
      </c>
      <c r="AL53" s="11">
        <f t="shared" si="61"/>
        <v>0</v>
      </c>
      <c r="AM53" s="11">
        <f t="shared" si="62"/>
        <v>0</v>
      </c>
    </row>
    <row r="54" spans="2:39" s="11" customFormat="1" ht="14.25" x14ac:dyDescent="0.2">
      <c r="B54" s="89" t="str">
        <f>'2-Budget JUSTIFY'!B53</f>
        <v>300 - TRAVEL</v>
      </c>
      <c r="C54" s="101">
        <f>SUM(C55:C64)</f>
        <v>0</v>
      </c>
      <c r="D54" s="101">
        <f>SUM(D55:D64)</f>
        <v>0</v>
      </c>
      <c r="E54" s="101">
        <f>SUM(E55:E64)</f>
        <v>0</v>
      </c>
      <c r="F54" s="101">
        <f>SUM(F55:F64)</f>
        <v>0</v>
      </c>
      <c r="G54" s="101">
        <f t="shared" ref="G54" si="64">SUM(G55:G64)</f>
        <v>0</v>
      </c>
      <c r="H54" s="101">
        <f t="shared" ref="H54:K54" si="65">SUM(H55:H64)</f>
        <v>0</v>
      </c>
      <c r="I54" s="101">
        <f t="shared" si="65"/>
        <v>0</v>
      </c>
      <c r="J54" s="101">
        <f t="shared" si="65"/>
        <v>0</v>
      </c>
      <c r="K54" s="101">
        <f t="shared" si="65"/>
        <v>0</v>
      </c>
      <c r="M54" s="28">
        <f t="shared" si="9"/>
        <v>0</v>
      </c>
      <c r="N54" s="27">
        <f t="shared" si="2"/>
        <v>0</v>
      </c>
      <c r="O54" s="27">
        <f t="shared" si="3"/>
        <v>0</v>
      </c>
      <c r="P54" s="28">
        <f t="shared" si="10"/>
        <v>0</v>
      </c>
      <c r="Q54" s="27">
        <f t="shared" si="4"/>
        <v>0</v>
      </c>
      <c r="R54" s="27">
        <f t="shared" si="5"/>
        <v>0</v>
      </c>
      <c r="S54" s="28">
        <f t="shared" si="11"/>
        <v>0</v>
      </c>
      <c r="T54" s="27">
        <f t="shared" ref="T54:U71" si="66">S54</f>
        <v>0</v>
      </c>
      <c r="U54" s="27">
        <f t="shared" si="66"/>
        <v>0</v>
      </c>
      <c r="V54" s="28">
        <f t="shared" si="12"/>
        <v>0</v>
      </c>
      <c r="W54" s="27">
        <f t="shared" ref="W54:X71" si="67">V54</f>
        <v>0</v>
      </c>
      <c r="X54" s="27">
        <f t="shared" si="67"/>
        <v>0</v>
      </c>
      <c r="Y54" s="28">
        <f t="shared" si="19"/>
        <v>0</v>
      </c>
      <c r="Z54" s="27">
        <f t="shared" ref="Z54:AA71" si="68">Y54</f>
        <v>0</v>
      </c>
      <c r="AA54" s="27">
        <f t="shared" si="68"/>
        <v>0</v>
      </c>
      <c r="AB54" s="11">
        <f t="shared" si="20"/>
        <v>0</v>
      </c>
      <c r="AC54" s="11">
        <f t="shared" ref="AC54:AD54" si="69">AB54</f>
        <v>0</v>
      </c>
      <c r="AD54" s="11">
        <f t="shared" si="69"/>
        <v>0</v>
      </c>
      <c r="AE54" s="11">
        <f t="shared" si="13"/>
        <v>0</v>
      </c>
      <c r="AF54" s="11">
        <f t="shared" ref="AF54:AG54" si="70">AE54</f>
        <v>0</v>
      </c>
      <c r="AG54" s="11">
        <f t="shared" si="70"/>
        <v>0</v>
      </c>
      <c r="AH54" s="11">
        <f t="shared" si="15"/>
        <v>0</v>
      </c>
      <c r="AI54" s="11">
        <f t="shared" ref="AI54:AJ54" si="71">AH54</f>
        <v>0</v>
      </c>
      <c r="AJ54" s="11">
        <f t="shared" si="71"/>
        <v>0</v>
      </c>
      <c r="AK54" s="11">
        <f t="shared" si="17"/>
        <v>0</v>
      </c>
      <c r="AL54" s="11">
        <f t="shared" ref="AL54:AM54" si="72">AK54</f>
        <v>0</v>
      </c>
      <c r="AM54" s="11">
        <f t="shared" si="72"/>
        <v>0</v>
      </c>
    </row>
    <row r="55" spans="2:39" s="11" customFormat="1" x14ac:dyDescent="0.2">
      <c r="B55" s="81">
        <f>'2-Budget JUSTIFY'!B54</f>
        <v>0</v>
      </c>
      <c r="C55" s="99">
        <f>'2-Budget JUSTIFY'!C54</f>
        <v>0</v>
      </c>
      <c r="D55" s="136"/>
      <c r="E55" s="136"/>
      <c r="F55" s="136"/>
      <c r="G55" s="132"/>
      <c r="H55" s="132"/>
      <c r="I55" s="132"/>
      <c r="J55" s="132"/>
      <c r="K55" s="132"/>
      <c r="M55" s="28">
        <f t="shared" si="9"/>
        <v>0</v>
      </c>
      <c r="N55" s="27">
        <f t="shared" si="2"/>
        <v>0</v>
      </c>
      <c r="O55" s="27">
        <f t="shared" si="3"/>
        <v>0</v>
      </c>
      <c r="P55" s="28">
        <f t="shared" si="10"/>
        <v>0</v>
      </c>
      <c r="Q55" s="27">
        <f t="shared" si="4"/>
        <v>0</v>
      </c>
      <c r="R55" s="27">
        <f t="shared" si="5"/>
        <v>0</v>
      </c>
      <c r="S55" s="28">
        <f t="shared" si="11"/>
        <v>0</v>
      </c>
      <c r="T55" s="27">
        <f t="shared" si="66"/>
        <v>0</v>
      </c>
      <c r="U55" s="27">
        <f t="shared" si="66"/>
        <v>0</v>
      </c>
      <c r="V55" s="28">
        <f t="shared" si="12"/>
        <v>0</v>
      </c>
      <c r="W55" s="27">
        <f t="shared" si="67"/>
        <v>0</v>
      </c>
      <c r="X55" s="27">
        <f t="shared" si="67"/>
        <v>0</v>
      </c>
      <c r="Y55" s="28">
        <f t="shared" si="19"/>
        <v>0</v>
      </c>
      <c r="Z55" s="27">
        <f t="shared" si="68"/>
        <v>0</v>
      </c>
      <c r="AA55" s="27">
        <f t="shared" si="68"/>
        <v>0</v>
      </c>
      <c r="AB55" s="11">
        <f t="shared" si="20"/>
        <v>0</v>
      </c>
      <c r="AC55" s="11">
        <f t="shared" ref="AC55:AD55" si="73">AB55</f>
        <v>0</v>
      </c>
      <c r="AD55" s="11">
        <f t="shared" si="73"/>
        <v>0</v>
      </c>
      <c r="AE55" s="11">
        <f t="shared" si="13"/>
        <v>0</v>
      </c>
      <c r="AF55" s="11">
        <f t="shared" ref="AF55:AG55" si="74">AE55</f>
        <v>0</v>
      </c>
      <c r="AG55" s="11">
        <f t="shared" si="74"/>
        <v>0</v>
      </c>
      <c r="AH55" s="11">
        <f t="shared" si="15"/>
        <v>0</v>
      </c>
      <c r="AI55" s="11">
        <f t="shared" ref="AI55:AJ55" si="75">AH55</f>
        <v>0</v>
      </c>
      <c r="AJ55" s="11">
        <f t="shared" si="75"/>
        <v>0</v>
      </c>
      <c r="AK55" s="11">
        <f t="shared" si="17"/>
        <v>0</v>
      </c>
      <c r="AL55" s="11">
        <f t="shared" ref="AL55:AM55" si="76">AK55</f>
        <v>0</v>
      </c>
      <c r="AM55" s="11">
        <f t="shared" si="76"/>
        <v>0</v>
      </c>
    </row>
    <row r="56" spans="2:39" s="11" customFormat="1" x14ac:dyDescent="0.2">
      <c r="B56" s="82">
        <f>'2-Budget JUSTIFY'!B55</f>
        <v>0</v>
      </c>
      <c r="C56" s="100">
        <f>'2-Budget JUSTIFY'!C55</f>
        <v>0</v>
      </c>
      <c r="D56" s="137"/>
      <c r="E56" s="137"/>
      <c r="F56" s="137"/>
      <c r="G56" s="133"/>
      <c r="H56" s="133"/>
      <c r="I56" s="133"/>
      <c r="J56" s="133"/>
      <c r="K56" s="133"/>
      <c r="M56" s="28">
        <f t="shared" si="9"/>
        <v>0</v>
      </c>
      <c r="N56" s="27">
        <f t="shared" si="2"/>
        <v>0</v>
      </c>
      <c r="O56" s="27">
        <f t="shared" si="3"/>
        <v>0</v>
      </c>
      <c r="P56" s="28">
        <f t="shared" si="10"/>
        <v>0</v>
      </c>
      <c r="Q56" s="27">
        <f t="shared" si="4"/>
        <v>0</v>
      </c>
      <c r="R56" s="27">
        <f t="shared" si="5"/>
        <v>0</v>
      </c>
      <c r="S56" s="28">
        <f t="shared" si="11"/>
        <v>0</v>
      </c>
      <c r="T56" s="27">
        <f t="shared" si="66"/>
        <v>0</v>
      </c>
      <c r="U56" s="27">
        <f t="shared" si="66"/>
        <v>0</v>
      </c>
      <c r="V56" s="28">
        <f t="shared" si="12"/>
        <v>0</v>
      </c>
      <c r="W56" s="27">
        <f t="shared" si="67"/>
        <v>0</v>
      </c>
      <c r="X56" s="27">
        <f t="shared" si="67"/>
        <v>0</v>
      </c>
      <c r="Y56" s="28">
        <f t="shared" si="19"/>
        <v>0</v>
      </c>
      <c r="Z56" s="27">
        <f t="shared" si="68"/>
        <v>0</v>
      </c>
      <c r="AA56" s="27">
        <f t="shared" si="68"/>
        <v>0</v>
      </c>
      <c r="AB56" s="11">
        <f t="shared" si="20"/>
        <v>0</v>
      </c>
      <c r="AC56" s="11">
        <f t="shared" ref="AC56:AD56" si="77">AB56</f>
        <v>0</v>
      </c>
      <c r="AD56" s="11">
        <f t="shared" si="77"/>
        <v>0</v>
      </c>
      <c r="AE56" s="11">
        <f t="shared" si="13"/>
        <v>0</v>
      </c>
      <c r="AF56" s="11">
        <f t="shared" ref="AF56:AG56" si="78">AE56</f>
        <v>0</v>
      </c>
      <c r="AG56" s="11">
        <f t="shared" si="78"/>
        <v>0</v>
      </c>
      <c r="AH56" s="11">
        <f t="shared" si="15"/>
        <v>0</v>
      </c>
      <c r="AI56" s="11">
        <f t="shared" ref="AI56:AJ56" si="79">AH56</f>
        <v>0</v>
      </c>
      <c r="AJ56" s="11">
        <f t="shared" si="79"/>
        <v>0</v>
      </c>
      <c r="AK56" s="11">
        <f t="shared" si="17"/>
        <v>0</v>
      </c>
      <c r="AL56" s="11">
        <f t="shared" ref="AL56:AM56" si="80">AK56</f>
        <v>0</v>
      </c>
      <c r="AM56" s="11">
        <f t="shared" si="80"/>
        <v>0</v>
      </c>
    </row>
    <row r="57" spans="2:39" s="11" customFormat="1" x14ac:dyDescent="0.2">
      <c r="B57" s="82">
        <f>'2-Budget JUSTIFY'!B56</f>
        <v>0</v>
      </c>
      <c r="C57" s="100">
        <f>'2-Budget JUSTIFY'!C56</f>
        <v>0</v>
      </c>
      <c r="D57" s="137"/>
      <c r="E57" s="137"/>
      <c r="F57" s="137"/>
      <c r="G57" s="133"/>
      <c r="H57" s="133"/>
      <c r="I57" s="133"/>
      <c r="J57" s="133"/>
      <c r="K57" s="133"/>
      <c r="M57" s="28">
        <f t="shared" si="9"/>
        <v>0</v>
      </c>
      <c r="N57" s="27">
        <f t="shared" si="2"/>
        <v>0</v>
      </c>
      <c r="O57" s="27">
        <f t="shared" si="3"/>
        <v>0</v>
      </c>
      <c r="P57" s="28">
        <f t="shared" si="10"/>
        <v>0</v>
      </c>
      <c r="Q57" s="27">
        <f t="shared" si="4"/>
        <v>0</v>
      </c>
      <c r="R57" s="27">
        <f t="shared" si="5"/>
        <v>0</v>
      </c>
      <c r="S57" s="28">
        <f t="shared" si="11"/>
        <v>0</v>
      </c>
      <c r="T57" s="27">
        <f t="shared" si="66"/>
        <v>0</v>
      </c>
      <c r="U57" s="27">
        <f t="shared" si="66"/>
        <v>0</v>
      </c>
      <c r="V57" s="28">
        <f t="shared" si="12"/>
        <v>0</v>
      </c>
      <c r="W57" s="27">
        <f t="shared" si="67"/>
        <v>0</v>
      </c>
      <c r="X57" s="27">
        <f t="shared" si="67"/>
        <v>0</v>
      </c>
      <c r="Y57" s="28">
        <f t="shared" si="19"/>
        <v>0</v>
      </c>
      <c r="Z57" s="27">
        <f t="shared" si="68"/>
        <v>0</v>
      </c>
      <c r="AA57" s="27">
        <f t="shared" si="68"/>
        <v>0</v>
      </c>
      <c r="AB57" s="11">
        <f t="shared" si="20"/>
        <v>0</v>
      </c>
      <c r="AC57" s="11">
        <f t="shared" ref="AC57:AD57" si="81">AB57</f>
        <v>0</v>
      </c>
      <c r="AD57" s="11">
        <f t="shared" si="81"/>
        <v>0</v>
      </c>
      <c r="AE57" s="11">
        <f t="shared" si="13"/>
        <v>0</v>
      </c>
      <c r="AF57" s="11">
        <f t="shared" ref="AF57:AG57" si="82">AE57</f>
        <v>0</v>
      </c>
      <c r="AG57" s="11">
        <f t="shared" si="82"/>
        <v>0</v>
      </c>
      <c r="AH57" s="11">
        <f t="shared" si="15"/>
        <v>0</v>
      </c>
      <c r="AI57" s="11">
        <f t="shared" ref="AI57:AJ57" si="83">AH57</f>
        <v>0</v>
      </c>
      <c r="AJ57" s="11">
        <f t="shared" si="83"/>
        <v>0</v>
      </c>
      <c r="AK57" s="11">
        <f t="shared" si="17"/>
        <v>0</v>
      </c>
      <c r="AL57" s="11">
        <f t="shared" ref="AL57:AM57" si="84">AK57</f>
        <v>0</v>
      </c>
      <c r="AM57" s="11">
        <f t="shared" si="84"/>
        <v>0</v>
      </c>
    </row>
    <row r="58" spans="2:39" s="11" customFormat="1" x14ac:dyDescent="0.2">
      <c r="B58" s="82">
        <f>'2-Budget JUSTIFY'!B57</f>
        <v>0</v>
      </c>
      <c r="C58" s="100">
        <f>'2-Budget JUSTIFY'!C57</f>
        <v>0</v>
      </c>
      <c r="D58" s="137"/>
      <c r="E58" s="137"/>
      <c r="F58" s="137"/>
      <c r="G58" s="133"/>
      <c r="H58" s="133"/>
      <c r="I58" s="133"/>
      <c r="J58" s="133"/>
      <c r="K58" s="133"/>
      <c r="M58" s="28">
        <f t="shared" si="9"/>
        <v>0</v>
      </c>
      <c r="N58" s="27">
        <f t="shared" si="2"/>
        <v>0</v>
      </c>
      <c r="O58" s="27">
        <f t="shared" si="3"/>
        <v>0</v>
      </c>
      <c r="P58" s="28">
        <f t="shared" si="10"/>
        <v>0</v>
      </c>
      <c r="Q58" s="27">
        <f t="shared" si="4"/>
        <v>0</v>
      </c>
      <c r="R58" s="27">
        <f t="shared" si="5"/>
        <v>0</v>
      </c>
      <c r="S58" s="28">
        <f t="shared" si="11"/>
        <v>0</v>
      </c>
      <c r="T58" s="27">
        <f t="shared" si="66"/>
        <v>0</v>
      </c>
      <c r="U58" s="27">
        <f t="shared" si="66"/>
        <v>0</v>
      </c>
      <c r="V58" s="28">
        <f t="shared" si="12"/>
        <v>0</v>
      </c>
      <c r="W58" s="27">
        <f t="shared" si="67"/>
        <v>0</v>
      </c>
      <c r="X58" s="27">
        <f t="shared" si="67"/>
        <v>0</v>
      </c>
      <c r="Y58" s="28">
        <f t="shared" si="19"/>
        <v>0</v>
      </c>
      <c r="Z58" s="27">
        <f t="shared" si="68"/>
        <v>0</v>
      </c>
      <c r="AA58" s="27">
        <f t="shared" si="68"/>
        <v>0</v>
      </c>
      <c r="AB58" s="11">
        <f t="shared" si="20"/>
        <v>0</v>
      </c>
      <c r="AC58" s="11">
        <f t="shared" ref="AC58:AD58" si="85">AB58</f>
        <v>0</v>
      </c>
      <c r="AD58" s="11">
        <f t="shared" si="85"/>
        <v>0</v>
      </c>
      <c r="AE58" s="11">
        <f t="shared" si="13"/>
        <v>0</v>
      </c>
      <c r="AF58" s="11">
        <f t="shared" ref="AF58:AG58" si="86">AE58</f>
        <v>0</v>
      </c>
      <c r="AG58" s="11">
        <f t="shared" si="86"/>
        <v>0</v>
      </c>
      <c r="AH58" s="11">
        <f t="shared" si="15"/>
        <v>0</v>
      </c>
      <c r="AI58" s="11">
        <f t="shared" ref="AI58:AJ58" si="87">AH58</f>
        <v>0</v>
      </c>
      <c r="AJ58" s="11">
        <f t="shared" si="87"/>
        <v>0</v>
      </c>
      <c r="AK58" s="11">
        <f t="shared" si="17"/>
        <v>0</v>
      </c>
      <c r="AL58" s="11">
        <f t="shared" ref="AL58:AM58" si="88">AK58</f>
        <v>0</v>
      </c>
      <c r="AM58" s="11">
        <f t="shared" si="88"/>
        <v>0</v>
      </c>
    </row>
    <row r="59" spans="2:39" s="11" customFormat="1" x14ac:dyDescent="0.2">
      <c r="B59" s="82">
        <f>'2-Budget JUSTIFY'!B58</f>
        <v>0</v>
      </c>
      <c r="C59" s="100">
        <f>'2-Budget JUSTIFY'!C58</f>
        <v>0</v>
      </c>
      <c r="D59" s="192"/>
      <c r="E59" s="192"/>
      <c r="F59" s="192"/>
      <c r="G59" s="190"/>
      <c r="H59" s="190"/>
      <c r="I59" s="190"/>
      <c r="J59" s="190"/>
      <c r="K59" s="190"/>
      <c r="M59" s="28">
        <f t="shared" si="9"/>
        <v>0</v>
      </c>
      <c r="N59" s="27">
        <f t="shared" si="2"/>
        <v>0</v>
      </c>
      <c r="O59" s="27">
        <f t="shared" si="3"/>
        <v>0</v>
      </c>
      <c r="P59" s="28">
        <f t="shared" si="10"/>
        <v>0</v>
      </c>
      <c r="Q59" s="27">
        <f t="shared" si="4"/>
        <v>0</v>
      </c>
      <c r="R59" s="27">
        <f t="shared" si="5"/>
        <v>0</v>
      </c>
      <c r="S59" s="28">
        <f t="shared" si="11"/>
        <v>0</v>
      </c>
      <c r="T59" s="27">
        <f t="shared" si="66"/>
        <v>0</v>
      </c>
      <c r="U59" s="27">
        <f t="shared" si="66"/>
        <v>0</v>
      </c>
      <c r="V59" s="28">
        <f t="shared" si="12"/>
        <v>0</v>
      </c>
      <c r="W59" s="27">
        <f t="shared" si="67"/>
        <v>0</v>
      </c>
      <c r="X59" s="27">
        <f t="shared" si="67"/>
        <v>0</v>
      </c>
      <c r="Y59" s="28">
        <f t="shared" si="19"/>
        <v>0</v>
      </c>
      <c r="Z59" s="27">
        <f t="shared" si="68"/>
        <v>0</v>
      </c>
      <c r="AA59" s="27">
        <f t="shared" si="68"/>
        <v>0</v>
      </c>
      <c r="AB59" s="11">
        <f t="shared" si="20"/>
        <v>0</v>
      </c>
      <c r="AC59" s="11">
        <f t="shared" ref="AC59:AD59" si="89">AB59</f>
        <v>0</v>
      </c>
      <c r="AD59" s="11">
        <f t="shared" si="89"/>
        <v>0</v>
      </c>
      <c r="AE59" s="11">
        <f t="shared" si="13"/>
        <v>0</v>
      </c>
      <c r="AF59" s="11">
        <f t="shared" ref="AF59:AG59" si="90">AE59</f>
        <v>0</v>
      </c>
      <c r="AG59" s="11">
        <f t="shared" si="90"/>
        <v>0</v>
      </c>
      <c r="AH59" s="11">
        <f t="shared" si="15"/>
        <v>0</v>
      </c>
      <c r="AI59" s="11">
        <f t="shared" ref="AI59:AJ59" si="91">AH59</f>
        <v>0</v>
      </c>
      <c r="AJ59" s="11">
        <f t="shared" si="91"/>
        <v>0</v>
      </c>
      <c r="AK59" s="11">
        <f t="shared" si="17"/>
        <v>0</v>
      </c>
      <c r="AL59" s="11">
        <f t="shared" ref="AL59:AM59" si="92">AK59</f>
        <v>0</v>
      </c>
      <c r="AM59" s="11">
        <f t="shared" si="92"/>
        <v>0</v>
      </c>
    </row>
    <row r="60" spans="2:39" s="11" customFormat="1" x14ac:dyDescent="0.2">
      <c r="B60" s="82">
        <f>'2-Budget JUSTIFY'!B59</f>
        <v>0</v>
      </c>
      <c r="C60" s="100">
        <f>'2-Budget JUSTIFY'!C59</f>
        <v>0</v>
      </c>
      <c r="D60" s="192"/>
      <c r="E60" s="192"/>
      <c r="F60" s="192"/>
      <c r="G60" s="190"/>
      <c r="H60" s="190"/>
      <c r="I60" s="190"/>
      <c r="J60" s="190"/>
      <c r="K60" s="190"/>
      <c r="M60" s="28">
        <f t="shared" si="9"/>
        <v>0</v>
      </c>
      <c r="N60" s="27">
        <f t="shared" si="2"/>
        <v>0</v>
      </c>
      <c r="O60" s="27">
        <f t="shared" si="3"/>
        <v>0</v>
      </c>
      <c r="P60" s="28">
        <f t="shared" si="10"/>
        <v>0</v>
      </c>
      <c r="Q60" s="27">
        <f t="shared" si="4"/>
        <v>0</v>
      </c>
      <c r="R60" s="27">
        <f t="shared" si="5"/>
        <v>0</v>
      </c>
      <c r="S60" s="28">
        <f t="shared" si="11"/>
        <v>0</v>
      </c>
      <c r="T60" s="27">
        <f t="shared" si="66"/>
        <v>0</v>
      </c>
      <c r="U60" s="27">
        <f t="shared" si="66"/>
        <v>0</v>
      </c>
      <c r="V60" s="28">
        <f t="shared" si="12"/>
        <v>0</v>
      </c>
      <c r="W60" s="27">
        <f t="shared" si="67"/>
        <v>0</v>
      </c>
      <c r="X60" s="27">
        <f t="shared" si="67"/>
        <v>0</v>
      </c>
      <c r="Y60" s="28">
        <f t="shared" si="19"/>
        <v>0</v>
      </c>
      <c r="Z60" s="27">
        <f t="shared" si="68"/>
        <v>0</v>
      </c>
      <c r="AA60" s="27">
        <f t="shared" si="68"/>
        <v>0</v>
      </c>
      <c r="AB60" s="11">
        <f t="shared" si="20"/>
        <v>0</v>
      </c>
      <c r="AC60" s="11">
        <f t="shared" ref="AC60:AD60" si="93">AB60</f>
        <v>0</v>
      </c>
      <c r="AD60" s="11">
        <f t="shared" si="93"/>
        <v>0</v>
      </c>
      <c r="AE60" s="11">
        <f t="shared" si="13"/>
        <v>0</v>
      </c>
      <c r="AF60" s="11">
        <f t="shared" ref="AF60:AG60" si="94">AE60</f>
        <v>0</v>
      </c>
      <c r="AG60" s="11">
        <f t="shared" si="94"/>
        <v>0</v>
      </c>
      <c r="AH60" s="11">
        <f t="shared" si="15"/>
        <v>0</v>
      </c>
      <c r="AI60" s="11">
        <f t="shared" ref="AI60:AJ60" si="95">AH60</f>
        <v>0</v>
      </c>
      <c r="AJ60" s="11">
        <f t="shared" si="95"/>
        <v>0</v>
      </c>
      <c r="AK60" s="11">
        <f t="shared" si="17"/>
        <v>0</v>
      </c>
      <c r="AL60" s="11">
        <f t="shared" ref="AL60:AM60" si="96">AK60</f>
        <v>0</v>
      </c>
      <c r="AM60" s="11">
        <f t="shared" si="96"/>
        <v>0</v>
      </c>
    </row>
    <row r="61" spans="2:39" s="11" customFormat="1" x14ac:dyDescent="0.2">
      <c r="B61" s="82">
        <f>'2-Budget JUSTIFY'!B60</f>
        <v>0</v>
      </c>
      <c r="C61" s="100">
        <f>'2-Budget JUSTIFY'!C60</f>
        <v>0</v>
      </c>
      <c r="D61" s="192"/>
      <c r="E61" s="192"/>
      <c r="F61" s="192"/>
      <c r="G61" s="190"/>
      <c r="H61" s="190"/>
      <c r="I61" s="190"/>
      <c r="J61" s="190"/>
      <c r="K61" s="190"/>
      <c r="M61" s="28">
        <f t="shared" si="9"/>
        <v>0</v>
      </c>
      <c r="N61" s="27">
        <f t="shared" si="2"/>
        <v>0</v>
      </c>
      <c r="O61" s="27">
        <f t="shared" si="3"/>
        <v>0</v>
      </c>
      <c r="P61" s="28">
        <f t="shared" si="10"/>
        <v>0</v>
      </c>
      <c r="Q61" s="27">
        <f t="shared" si="4"/>
        <v>0</v>
      </c>
      <c r="R61" s="27">
        <f t="shared" si="5"/>
        <v>0</v>
      </c>
      <c r="S61" s="28">
        <f t="shared" si="11"/>
        <v>0</v>
      </c>
      <c r="T61" s="27">
        <f t="shared" si="66"/>
        <v>0</v>
      </c>
      <c r="U61" s="27">
        <f t="shared" si="66"/>
        <v>0</v>
      </c>
      <c r="V61" s="28">
        <f t="shared" si="12"/>
        <v>0</v>
      </c>
      <c r="W61" s="27">
        <f t="shared" si="67"/>
        <v>0</v>
      </c>
      <c r="X61" s="27">
        <f t="shared" si="67"/>
        <v>0</v>
      </c>
      <c r="Y61" s="28">
        <f t="shared" si="19"/>
        <v>0</v>
      </c>
      <c r="Z61" s="27">
        <f t="shared" si="68"/>
        <v>0</v>
      </c>
      <c r="AA61" s="27">
        <f t="shared" si="68"/>
        <v>0</v>
      </c>
      <c r="AB61" s="11">
        <f t="shared" si="20"/>
        <v>0</v>
      </c>
      <c r="AC61" s="11">
        <f t="shared" ref="AC61:AD61" si="97">AB61</f>
        <v>0</v>
      </c>
      <c r="AD61" s="11">
        <f t="shared" si="97"/>
        <v>0</v>
      </c>
      <c r="AE61" s="11">
        <f t="shared" si="13"/>
        <v>0</v>
      </c>
      <c r="AF61" s="11">
        <f t="shared" ref="AF61:AG61" si="98">AE61</f>
        <v>0</v>
      </c>
      <c r="AG61" s="11">
        <f t="shared" si="98"/>
        <v>0</v>
      </c>
      <c r="AH61" s="11">
        <f t="shared" si="15"/>
        <v>0</v>
      </c>
      <c r="AI61" s="11">
        <f t="shared" ref="AI61:AJ61" si="99">AH61</f>
        <v>0</v>
      </c>
      <c r="AJ61" s="11">
        <f t="shared" si="99"/>
        <v>0</v>
      </c>
      <c r="AK61" s="11">
        <f t="shared" si="17"/>
        <v>0</v>
      </c>
      <c r="AL61" s="11">
        <f t="shared" ref="AL61:AM61" si="100">AK61</f>
        <v>0</v>
      </c>
      <c r="AM61" s="11">
        <f t="shared" si="100"/>
        <v>0</v>
      </c>
    </row>
    <row r="62" spans="2:39" s="11" customFormat="1" x14ac:dyDescent="0.2">
      <c r="B62" s="82">
        <f>'2-Budget JUSTIFY'!B61</f>
        <v>0</v>
      </c>
      <c r="C62" s="100">
        <f>'2-Budget JUSTIFY'!C61</f>
        <v>0</v>
      </c>
      <c r="D62" s="192"/>
      <c r="E62" s="192"/>
      <c r="F62" s="192"/>
      <c r="G62" s="190"/>
      <c r="H62" s="190"/>
      <c r="I62" s="190"/>
      <c r="J62" s="190"/>
      <c r="K62" s="190"/>
      <c r="M62" s="28">
        <f t="shared" si="9"/>
        <v>0</v>
      </c>
      <c r="N62" s="27">
        <f t="shared" si="2"/>
        <v>0</v>
      </c>
      <c r="O62" s="27">
        <f t="shared" si="3"/>
        <v>0</v>
      </c>
      <c r="P62" s="28">
        <f t="shared" si="10"/>
        <v>0</v>
      </c>
      <c r="Q62" s="27">
        <f t="shared" si="4"/>
        <v>0</v>
      </c>
      <c r="R62" s="27">
        <f t="shared" si="5"/>
        <v>0</v>
      </c>
      <c r="S62" s="28">
        <f t="shared" si="11"/>
        <v>0</v>
      </c>
      <c r="T62" s="27">
        <f t="shared" si="66"/>
        <v>0</v>
      </c>
      <c r="U62" s="27">
        <f t="shared" si="66"/>
        <v>0</v>
      </c>
      <c r="V62" s="28">
        <f t="shared" si="12"/>
        <v>0</v>
      </c>
      <c r="W62" s="27">
        <f t="shared" si="67"/>
        <v>0</v>
      </c>
      <c r="X62" s="27">
        <f t="shared" si="67"/>
        <v>0</v>
      </c>
      <c r="Y62" s="28">
        <f t="shared" si="19"/>
        <v>0</v>
      </c>
      <c r="Z62" s="27">
        <f t="shared" si="68"/>
        <v>0</v>
      </c>
      <c r="AA62" s="27">
        <f t="shared" si="68"/>
        <v>0</v>
      </c>
      <c r="AB62" s="11">
        <f t="shared" si="20"/>
        <v>0</v>
      </c>
      <c r="AC62" s="11">
        <f t="shared" ref="AC62:AD62" si="101">AB62</f>
        <v>0</v>
      </c>
      <c r="AD62" s="11">
        <f t="shared" si="101"/>
        <v>0</v>
      </c>
      <c r="AE62" s="11">
        <f t="shared" si="13"/>
        <v>0</v>
      </c>
      <c r="AF62" s="11">
        <f t="shared" ref="AF62:AG62" si="102">AE62</f>
        <v>0</v>
      </c>
      <c r="AG62" s="11">
        <f t="shared" si="102"/>
        <v>0</v>
      </c>
      <c r="AH62" s="11">
        <f t="shared" si="15"/>
        <v>0</v>
      </c>
      <c r="AI62" s="11">
        <f t="shared" ref="AI62:AJ62" si="103">AH62</f>
        <v>0</v>
      </c>
      <c r="AJ62" s="11">
        <f t="shared" si="103"/>
        <v>0</v>
      </c>
      <c r="AK62" s="11">
        <f t="shared" si="17"/>
        <v>0</v>
      </c>
      <c r="AL62" s="11">
        <f t="shared" ref="AL62:AM62" si="104">AK62</f>
        <v>0</v>
      </c>
      <c r="AM62" s="11">
        <f t="shared" si="104"/>
        <v>0</v>
      </c>
    </row>
    <row r="63" spans="2:39" s="11" customFormat="1" x14ac:dyDescent="0.2">
      <c r="B63" s="82">
        <f>'2-Budget JUSTIFY'!B62</f>
        <v>0</v>
      </c>
      <c r="C63" s="100">
        <f>'2-Budget JUSTIFY'!C62</f>
        <v>0</v>
      </c>
      <c r="D63" s="192"/>
      <c r="E63" s="192"/>
      <c r="F63" s="192"/>
      <c r="G63" s="190"/>
      <c r="H63" s="190"/>
      <c r="I63" s="190"/>
      <c r="J63" s="190"/>
      <c r="K63" s="190"/>
      <c r="M63" s="28">
        <f t="shared" si="9"/>
        <v>0</v>
      </c>
      <c r="N63" s="27">
        <f t="shared" si="2"/>
        <v>0</v>
      </c>
      <c r="O63" s="27">
        <f t="shared" si="3"/>
        <v>0</v>
      </c>
      <c r="P63" s="28">
        <f t="shared" si="10"/>
        <v>0</v>
      </c>
      <c r="Q63" s="27">
        <f t="shared" si="4"/>
        <v>0</v>
      </c>
      <c r="R63" s="27">
        <f t="shared" si="5"/>
        <v>0</v>
      </c>
      <c r="S63" s="28">
        <f t="shared" si="11"/>
        <v>0</v>
      </c>
      <c r="T63" s="27">
        <f t="shared" si="66"/>
        <v>0</v>
      </c>
      <c r="U63" s="27">
        <f t="shared" si="66"/>
        <v>0</v>
      </c>
      <c r="V63" s="28">
        <f t="shared" si="12"/>
        <v>0</v>
      </c>
      <c r="W63" s="27">
        <f t="shared" si="67"/>
        <v>0</v>
      </c>
      <c r="X63" s="27">
        <f t="shared" si="67"/>
        <v>0</v>
      </c>
      <c r="Y63" s="28">
        <f t="shared" si="19"/>
        <v>0</v>
      </c>
      <c r="Z63" s="27">
        <f t="shared" si="68"/>
        <v>0</v>
      </c>
      <c r="AA63" s="27">
        <f t="shared" si="68"/>
        <v>0</v>
      </c>
      <c r="AB63" s="11">
        <f t="shared" si="20"/>
        <v>0</v>
      </c>
      <c r="AC63" s="11">
        <f t="shared" ref="AC63:AD63" si="105">AB63</f>
        <v>0</v>
      </c>
      <c r="AD63" s="11">
        <f t="shared" si="105"/>
        <v>0</v>
      </c>
      <c r="AE63" s="11">
        <f t="shared" si="13"/>
        <v>0</v>
      </c>
      <c r="AF63" s="11">
        <f t="shared" ref="AF63:AG63" si="106">AE63</f>
        <v>0</v>
      </c>
      <c r="AG63" s="11">
        <f t="shared" si="106"/>
        <v>0</v>
      </c>
      <c r="AH63" s="11">
        <f t="shared" si="15"/>
        <v>0</v>
      </c>
      <c r="AI63" s="11">
        <f t="shared" ref="AI63:AJ63" si="107">AH63</f>
        <v>0</v>
      </c>
      <c r="AJ63" s="11">
        <f t="shared" si="107"/>
        <v>0</v>
      </c>
      <c r="AK63" s="11">
        <f t="shared" si="17"/>
        <v>0</v>
      </c>
      <c r="AL63" s="11">
        <f t="shared" ref="AL63:AM63" si="108">AK63</f>
        <v>0</v>
      </c>
      <c r="AM63" s="11">
        <f t="shared" si="108"/>
        <v>0</v>
      </c>
    </row>
    <row r="64" spans="2:39" s="11" customFormat="1" x14ac:dyDescent="0.2">
      <c r="B64" s="83">
        <f>'2-Budget JUSTIFY'!B63</f>
        <v>0</v>
      </c>
      <c r="C64" s="102">
        <f>'2-Budget JUSTIFY'!C63</f>
        <v>0</v>
      </c>
      <c r="D64" s="193"/>
      <c r="E64" s="193"/>
      <c r="F64" s="193"/>
      <c r="G64" s="191"/>
      <c r="H64" s="191"/>
      <c r="I64" s="191"/>
      <c r="J64" s="191"/>
      <c r="K64" s="191"/>
      <c r="M64" s="28">
        <f t="shared" si="9"/>
        <v>0</v>
      </c>
      <c r="N64" s="27">
        <f t="shared" si="2"/>
        <v>0</v>
      </c>
      <c r="O64" s="27">
        <f t="shared" si="3"/>
        <v>0</v>
      </c>
      <c r="P64" s="28">
        <f t="shared" si="10"/>
        <v>0</v>
      </c>
      <c r="Q64" s="27">
        <f t="shared" si="4"/>
        <v>0</v>
      </c>
      <c r="R64" s="27">
        <f t="shared" si="5"/>
        <v>0</v>
      </c>
      <c r="S64" s="28">
        <f t="shared" si="11"/>
        <v>0</v>
      </c>
      <c r="T64" s="27">
        <f t="shared" si="66"/>
        <v>0</v>
      </c>
      <c r="U64" s="27">
        <f t="shared" si="66"/>
        <v>0</v>
      </c>
      <c r="V64" s="28">
        <f t="shared" si="12"/>
        <v>0</v>
      </c>
      <c r="W64" s="27">
        <f t="shared" si="67"/>
        <v>0</v>
      </c>
      <c r="X64" s="27">
        <f t="shared" si="67"/>
        <v>0</v>
      </c>
      <c r="Y64" s="28">
        <f t="shared" si="19"/>
        <v>0</v>
      </c>
      <c r="Z64" s="27">
        <f t="shared" si="68"/>
        <v>0</v>
      </c>
      <c r="AA64" s="27">
        <f t="shared" si="68"/>
        <v>0</v>
      </c>
      <c r="AB64" s="11">
        <f t="shared" si="20"/>
        <v>0</v>
      </c>
      <c r="AC64" s="11">
        <f t="shared" ref="AC64:AD64" si="109">AB64</f>
        <v>0</v>
      </c>
      <c r="AD64" s="11">
        <f t="shared" si="109"/>
        <v>0</v>
      </c>
      <c r="AE64" s="11">
        <f t="shared" si="13"/>
        <v>0</v>
      </c>
      <c r="AF64" s="11">
        <f t="shared" ref="AF64:AG64" si="110">AE64</f>
        <v>0</v>
      </c>
      <c r="AG64" s="11">
        <f t="shared" si="110"/>
        <v>0</v>
      </c>
      <c r="AH64" s="11">
        <f t="shared" si="15"/>
        <v>0</v>
      </c>
      <c r="AI64" s="11">
        <f t="shared" ref="AI64:AJ64" si="111">AH64</f>
        <v>0</v>
      </c>
      <c r="AJ64" s="11">
        <f t="shared" si="111"/>
        <v>0</v>
      </c>
      <c r="AK64" s="11">
        <f t="shared" si="17"/>
        <v>0</v>
      </c>
      <c r="AL64" s="11">
        <f t="shared" ref="AL64:AM64" si="112">AK64</f>
        <v>0</v>
      </c>
      <c r="AM64" s="11">
        <f t="shared" si="112"/>
        <v>0</v>
      </c>
    </row>
    <row r="65" spans="2:39" s="21" customFormat="1" ht="14.25" x14ac:dyDescent="0.2">
      <c r="B65" s="89" t="str">
        <f>'2-Budget JUSTIFY'!B64</f>
        <v>400 - SUPPLIES</v>
      </c>
      <c r="C65" s="101">
        <f>SUM(C66:C75)</f>
        <v>0</v>
      </c>
      <c r="D65" s="101">
        <f>SUM(D66:D75)</f>
        <v>0</v>
      </c>
      <c r="E65" s="101">
        <f>SUM(E66:E75)</f>
        <v>0</v>
      </c>
      <c r="F65" s="101">
        <f t="shared" ref="F65:G65" si="113">SUM(F66:F75)</f>
        <v>0</v>
      </c>
      <c r="G65" s="101">
        <f t="shared" si="113"/>
        <v>0</v>
      </c>
      <c r="H65" s="101">
        <f t="shared" ref="H65:K65" si="114">SUM(H66:H75)</f>
        <v>0</v>
      </c>
      <c r="I65" s="101">
        <f t="shared" si="114"/>
        <v>0</v>
      </c>
      <c r="J65" s="101">
        <f t="shared" si="114"/>
        <v>0</v>
      </c>
      <c r="K65" s="101">
        <f t="shared" si="114"/>
        <v>0</v>
      </c>
      <c r="L65" s="11"/>
      <c r="M65" s="28">
        <f t="shared" si="9"/>
        <v>0</v>
      </c>
      <c r="N65" s="27">
        <f t="shared" si="2"/>
        <v>0</v>
      </c>
      <c r="O65" s="27">
        <f t="shared" si="3"/>
        <v>0</v>
      </c>
      <c r="P65" s="28">
        <f t="shared" si="10"/>
        <v>0</v>
      </c>
      <c r="Q65" s="27">
        <f t="shared" si="4"/>
        <v>0</v>
      </c>
      <c r="R65" s="27">
        <f t="shared" si="5"/>
        <v>0</v>
      </c>
      <c r="S65" s="28">
        <f t="shared" si="11"/>
        <v>0</v>
      </c>
      <c r="T65" s="27">
        <f t="shared" si="66"/>
        <v>0</v>
      </c>
      <c r="U65" s="27">
        <f t="shared" si="66"/>
        <v>0</v>
      </c>
      <c r="V65" s="28">
        <f t="shared" si="12"/>
        <v>0</v>
      </c>
      <c r="W65" s="27">
        <f t="shared" si="67"/>
        <v>0</v>
      </c>
      <c r="X65" s="27">
        <f t="shared" si="67"/>
        <v>0</v>
      </c>
      <c r="Y65" s="28">
        <f t="shared" si="19"/>
        <v>0</v>
      </c>
      <c r="Z65" s="27">
        <f t="shared" si="68"/>
        <v>0</v>
      </c>
      <c r="AA65" s="27">
        <f t="shared" si="68"/>
        <v>0</v>
      </c>
      <c r="AB65" s="11">
        <f t="shared" si="20"/>
        <v>0</v>
      </c>
      <c r="AC65" s="11">
        <f t="shared" ref="AC65:AD65" si="115">AB65</f>
        <v>0</v>
      </c>
      <c r="AD65" s="11">
        <f t="shared" si="115"/>
        <v>0</v>
      </c>
      <c r="AE65" s="11">
        <f t="shared" si="13"/>
        <v>0</v>
      </c>
      <c r="AF65" s="11">
        <f t="shared" ref="AF65:AG65" si="116">AE65</f>
        <v>0</v>
      </c>
      <c r="AG65" s="11">
        <f t="shared" si="116"/>
        <v>0</v>
      </c>
      <c r="AH65" s="11">
        <f t="shared" si="15"/>
        <v>0</v>
      </c>
      <c r="AI65" s="11">
        <f t="shared" ref="AI65:AJ65" si="117">AH65</f>
        <v>0</v>
      </c>
      <c r="AJ65" s="11">
        <f t="shared" si="117"/>
        <v>0</v>
      </c>
      <c r="AK65" s="11">
        <f t="shared" si="17"/>
        <v>0</v>
      </c>
      <c r="AL65" s="11">
        <f t="shared" ref="AL65:AM65" si="118">AK65</f>
        <v>0</v>
      </c>
      <c r="AM65" s="11">
        <f t="shared" si="118"/>
        <v>0</v>
      </c>
    </row>
    <row r="66" spans="2:39" s="11" customFormat="1" x14ac:dyDescent="0.2">
      <c r="B66" s="81">
        <f>'2-Budget JUSTIFY'!B65</f>
        <v>0</v>
      </c>
      <c r="C66" s="99">
        <f>'2-Budget JUSTIFY'!C65</f>
        <v>0</v>
      </c>
      <c r="D66" s="194"/>
      <c r="E66" s="194"/>
      <c r="F66" s="194"/>
      <c r="G66" s="189"/>
      <c r="H66" s="189"/>
      <c r="I66" s="189"/>
      <c r="J66" s="189"/>
      <c r="K66" s="189"/>
      <c r="M66" s="28">
        <f t="shared" si="9"/>
        <v>0</v>
      </c>
      <c r="N66" s="27">
        <f t="shared" si="2"/>
        <v>0</v>
      </c>
      <c r="O66" s="27">
        <f t="shared" si="3"/>
        <v>0</v>
      </c>
      <c r="P66" s="28">
        <f t="shared" si="10"/>
        <v>0</v>
      </c>
      <c r="Q66" s="27">
        <f t="shared" si="4"/>
        <v>0</v>
      </c>
      <c r="R66" s="27">
        <f t="shared" si="5"/>
        <v>0</v>
      </c>
      <c r="S66" s="28">
        <f t="shared" si="11"/>
        <v>0</v>
      </c>
      <c r="T66" s="27">
        <f t="shared" si="66"/>
        <v>0</v>
      </c>
      <c r="U66" s="27">
        <f t="shared" si="66"/>
        <v>0</v>
      </c>
      <c r="V66" s="28">
        <f t="shared" si="12"/>
        <v>0</v>
      </c>
      <c r="W66" s="27">
        <f t="shared" si="67"/>
        <v>0</v>
      </c>
      <c r="X66" s="27">
        <f t="shared" si="67"/>
        <v>0</v>
      </c>
      <c r="Y66" s="28">
        <f t="shared" si="19"/>
        <v>0</v>
      </c>
      <c r="Z66" s="27">
        <f t="shared" si="68"/>
        <v>0</v>
      </c>
      <c r="AA66" s="27">
        <f t="shared" si="68"/>
        <v>0</v>
      </c>
      <c r="AB66" s="11">
        <f t="shared" si="20"/>
        <v>0</v>
      </c>
      <c r="AC66" s="11">
        <f t="shared" ref="AC66:AD66" si="119">AB66</f>
        <v>0</v>
      </c>
      <c r="AD66" s="11">
        <f t="shared" si="119"/>
        <v>0</v>
      </c>
      <c r="AE66" s="11">
        <f t="shared" si="13"/>
        <v>0</v>
      </c>
      <c r="AF66" s="11">
        <f t="shared" ref="AF66:AG66" si="120">AE66</f>
        <v>0</v>
      </c>
      <c r="AG66" s="11">
        <f t="shared" si="120"/>
        <v>0</v>
      </c>
      <c r="AH66" s="11">
        <f t="shared" si="15"/>
        <v>0</v>
      </c>
      <c r="AI66" s="11">
        <f t="shared" ref="AI66:AJ66" si="121">AH66</f>
        <v>0</v>
      </c>
      <c r="AJ66" s="11">
        <f t="shared" si="121"/>
        <v>0</v>
      </c>
      <c r="AK66" s="11">
        <f t="shared" si="17"/>
        <v>0</v>
      </c>
      <c r="AL66" s="11">
        <f t="shared" ref="AL66:AM66" si="122">AK66</f>
        <v>0</v>
      </c>
      <c r="AM66" s="11">
        <f t="shared" si="122"/>
        <v>0</v>
      </c>
    </row>
    <row r="67" spans="2:39" s="11" customFormat="1" x14ac:dyDescent="0.2">
      <c r="B67" s="82">
        <f>'2-Budget JUSTIFY'!B66</f>
        <v>0</v>
      </c>
      <c r="C67" s="100">
        <f>'2-Budget JUSTIFY'!C66</f>
        <v>0</v>
      </c>
      <c r="D67" s="192"/>
      <c r="E67" s="192"/>
      <c r="F67" s="192"/>
      <c r="G67" s="190"/>
      <c r="H67" s="190"/>
      <c r="I67" s="190"/>
      <c r="J67" s="190"/>
      <c r="K67" s="190"/>
      <c r="M67" s="28">
        <f t="shared" si="9"/>
        <v>0</v>
      </c>
      <c r="N67" s="27">
        <f t="shared" si="2"/>
        <v>0</v>
      </c>
      <c r="O67" s="27">
        <f t="shared" si="3"/>
        <v>0</v>
      </c>
      <c r="P67" s="28">
        <f t="shared" si="10"/>
        <v>0</v>
      </c>
      <c r="Q67" s="27">
        <f t="shared" si="4"/>
        <v>0</v>
      </c>
      <c r="R67" s="27">
        <f t="shared" si="5"/>
        <v>0</v>
      </c>
      <c r="S67" s="28">
        <f t="shared" si="11"/>
        <v>0</v>
      </c>
      <c r="T67" s="27">
        <f t="shared" si="66"/>
        <v>0</v>
      </c>
      <c r="U67" s="27">
        <f t="shared" si="66"/>
        <v>0</v>
      </c>
      <c r="V67" s="28">
        <f t="shared" si="12"/>
        <v>0</v>
      </c>
      <c r="W67" s="27">
        <f t="shared" si="67"/>
        <v>0</v>
      </c>
      <c r="X67" s="27">
        <f t="shared" si="67"/>
        <v>0</v>
      </c>
      <c r="Y67" s="28">
        <f t="shared" si="19"/>
        <v>0</v>
      </c>
      <c r="Z67" s="27">
        <f t="shared" si="68"/>
        <v>0</v>
      </c>
      <c r="AA67" s="27">
        <f t="shared" si="68"/>
        <v>0</v>
      </c>
      <c r="AB67" s="11">
        <f t="shared" si="20"/>
        <v>0</v>
      </c>
      <c r="AC67" s="11">
        <f t="shared" ref="AC67:AD67" si="123">AB67</f>
        <v>0</v>
      </c>
      <c r="AD67" s="11">
        <f t="shared" si="123"/>
        <v>0</v>
      </c>
      <c r="AE67" s="11">
        <f t="shared" si="13"/>
        <v>0</v>
      </c>
      <c r="AF67" s="11">
        <f t="shared" ref="AF67:AG67" si="124">AE67</f>
        <v>0</v>
      </c>
      <c r="AG67" s="11">
        <f t="shared" si="124"/>
        <v>0</v>
      </c>
      <c r="AH67" s="11">
        <f t="shared" si="15"/>
        <v>0</v>
      </c>
      <c r="AI67" s="11">
        <f t="shared" ref="AI67:AJ67" si="125">AH67</f>
        <v>0</v>
      </c>
      <c r="AJ67" s="11">
        <f t="shared" si="125"/>
        <v>0</v>
      </c>
      <c r="AK67" s="11">
        <f t="shared" si="17"/>
        <v>0</v>
      </c>
      <c r="AL67" s="11">
        <f t="shared" ref="AL67:AM67" si="126">AK67</f>
        <v>0</v>
      </c>
      <c r="AM67" s="11">
        <f t="shared" si="126"/>
        <v>0</v>
      </c>
    </row>
    <row r="68" spans="2:39" s="11" customFormat="1" x14ac:dyDescent="0.2">
      <c r="B68" s="82">
        <f>'2-Budget JUSTIFY'!B67</f>
        <v>0</v>
      </c>
      <c r="C68" s="100">
        <f>'2-Budget JUSTIFY'!C67</f>
        <v>0</v>
      </c>
      <c r="D68" s="192"/>
      <c r="E68" s="192"/>
      <c r="F68" s="192"/>
      <c r="G68" s="190"/>
      <c r="H68" s="190"/>
      <c r="I68" s="190"/>
      <c r="J68" s="190"/>
      <c r="K68" s="190"/>
      <c r="M68" s="28">
        <f t="shared" si="9"/>
        <v>0</v>
      </c>
      <c r="N68" s="27">
        <f t="shared" si="2"/>
        <v>0</v>
      </c>
      <c r="O68" s="27">
        <f t="shared" si="3"/>
        <v>0</v>
      </c>
      <c r="P68" s="28">
        <f t="shared" si="10"/>
        <v>0</v>
      </c>
      <c r="Q68" s="27">
        <f t="shared" si="4"/>
        <v>0</v>
      </c>
      <c r="R68" s="27">
        <f t="shared" si="5"/>
        <v>0</v>
      </c>
      <c r="S68" s="28">
        <f t="shared" si="11"/>
        <v>0</v>
      </c>
      <c r="T68" s="27">
        <f t="shared" si="66"/>
        <v>0</v>
      </c>
      <c r="U68" s="27">
        <f t="shared" si="66"/>
        <v>0</v>
      </c>
      <c r="V68" s="28">
        <f t="shared" si="12"/>
        <v>0</v>
      </c>
      <c r="W68" s="27">
        <f t="shared" si="67"/>
        <v>0</v>
      </c>
      <c r="X68" s="27">
        <f t="shared" si="67"/>
        <v>0</v>
      </c>
      <c r="Y68" s="28">
        <f t="shared" si="19"/>
        <v>0</v>
      </c>
      <c r="Z68" s="27">
        <f t="shared" si="68"/>
        <v>0</v>
      </c>
      <c r="AA68" s="27">
        <f t="shared" si="68"/>
        <v>0</v>
      </c>
      <c r="AB68" s="11">
        <f t="shared" si="20"/>
        <v>0</v>
      </c>
      <c r="AC68" s="11">
        <f t="shared" ref="AC68:AD68" si="127">AB68</f>
        <v>0</v>
      </c>
      <c r="AD68" s="11">
        <f t="shared" si="127"/>
        <v>0</v>
      </c>
      <c r="AE68" s="11">
        <f t="shared" si="13"/>
        <v>0</v>
      </c>
      <c r="AF68" s="11">
        <f t="shared" ref="AF68:AG68" si="128">AE68</f>
        <v>0</v>
      </c>
      <c r="AG68" s="11">
        <f t="shared" si="128"/>
        <v>0</v>
      </c>
      <c r="AH68" s="11">
        <f t="shared" si="15"/>
        <v>0</v>
      </c>
      <c r="AI68" s="11">
        <f t="shared" ref="AI68:AJ68" si="129">AH68</f>
        <v>0</v>
      </c>
      <c r="AJ68" s="11">
        <f t="shared" si="129"/>
        <v>0</v>
      </c>
      <c r="AK68" s="11">
        <f t="shared" si="17"/>
        <v>0</v>
      </c>
      <c r="AL68" s="11">
        <f t="shared" ref="AL68:AM68" si="130">AK68</f>
        <v>0</v>
      </c>
      <c r="AM68" s="11">
        <f t="shared" si="130"/>
        <v>0</v>
      </c>
    </row>
    <row r="69" spans="2:39" s="11" customFormat="1" x14ac:dyDescent="0.2">
      <c r="B69" s="82">
        <f>'2-Budget JUSTIFY'!B68</f>
        <v>0</v>
      </c>
      <c r="C69" s="100">
        <f>'2-Budget JUSTIFY'!C68</f>
        <v>0</v>
      </c>
      <c r="D69" s="192"/>
      <c r="E69" s="192"/>
      <c r="F69" s="192"/>
      <c r="G69" s="190"/>
      <c r="H69" s="190"/>
      <c r="I69" s="190"/>
      <c r="J69" s="190"/>
      <c r="K69" s="190"/>
      <c r="M69" s="28">
        <f t="shared" si="9"/>
        <v>0</v>
      </c>
      <c r="N69" s="27">
        <f t="shared" si="2"/>
        <v>0</v>
      </c>
      <c r="O69" s="27">
        <f t="shared" si="3"/>
        <v>0</v>
      </c>
      <c r="P69" s="28">
        <f t="shared" si="10"/>
        <v>0</v>
      </c>
      <c r="Q69" s="27">
        <f t="shared" si="4"/>
        <v>0</v>
      </c>
      <c r="R69" s="27">
        <f t="shared" si="5"/>
        <v>0</v>
      </c>
      <c r="S69" s="28">
        <f t="shared" si="11"/>
        <v>0</v>
      </c>
      <c r="T69" s="27">
        <f t="shared" si="66"/>
        <v>0</v>
      </c>
      <c r="U69" s="27">
        <f t="shared" si="66"/>
        <v>0</v>
      </c>
      <c r="V69" s="28">
        <f t="shared" si="12"/>
        <v>0</v>
      </c>
      <c r="W69" s="27">
        <f t="shared" si="67"/>
        <v>0</v>
      </c>
      <c r="X69" s="27">
        <f t="shared" si="67"/>
        <v>0</v>
      </c>
      <c r="Y69" s="28">
        <f t="shared" si="19"/>
        <v>0</v>
      </c>
      <c r="Z69" s="27">
        <f t="shared" si="68"/>
        <v>0</v>
      </c>
      <c r="AA69" s="27">
        <f t="shared" si="68"/>
        <v>0</v>
      </c>
      <c r="AB69" s="11">
        <f t="shared" si="20"/>
        <v>0</v>
      </c>
      <c r="AC69" s="11">
        <f t="shared" ref="AC69:AD69" si="131">AB69</f>
        <v>0</v>
      </c>
      <c r="AD69" s="11">
        <f t="shared" si="131"/>
        <v>0</v>
      </c>
      <c r="AE69" s="11">
        <f t="shared" si="13"/>
        <v>0</v>
      </c>
      <c r="AF69" s="11">
        <f t="shared" ref="AF69:AG69" si="132">AE69</f>
        <v>0</v>
      </c>
      <c r="AG69" s="11">
        <f t="shared" si="132"/>
        <v>0</v>
      </c>
      <c r="AH69" s="11">
        <f t="shared" si="15"/>
        <v>0</v>
      </c>
      <c r="AI69" s="11">
        <f t="shared" ref="AI69:AJ69" si="133">AH69</f>
        <v>0</v>
      </c>
      <c r="AJ69" s="11">
        <f t="shared" si="133"/>
        <v>0</v>
      </c>
      <c r="AK69" s="11">
        <f t="shared" si="17"/>
        <v>0</v>
      </c>
      <c r="AL69" s="11">
        <f t="shared" ref="AL69:AM69" si="134">AK69</f>
        <v>0</v>
      </c>
      <c r="AM69" s="11">
        <f t="shared" si="134"/>
        <v>0</v>
      </c>
    </row>
    <row r="70" spans="2:39" s="11" customFormat="1" x14ac:dyDescent="0.2">
      <c r="B70" s="82">
        <f>'2-Budget JUSTIFY'!B69</f>
        <v>0</v>
      </c>
      <c r="C70" s="100">
        <f>'2-Budget JUSTIFY'!C69</f>
        <v>0</v>
      </c>
      <c r="D70" s="192"/>
      <c r="E70" s="192"/>
      <c r="F70" s="192"/>
      <c r="G70" s="190"/>
      <c r="H70" s="190"/>
      <c r="I70" s="190"/>
      <c r="J70" s="190"/>
      <c r="K70" s="190"/>
      <c r="M70" s="28">
        <f t="shared" si="9"/>
        <v>0</v>
      </c>
      <c r="N70" s="27">
        <f t="shared" si="2"/>
        <v>0</v>
      </c>
      <c r="O70" s="27">
        <f t="shared" si="3"/>
        <v>0</v>
      </c>
      <c r="P70" s="28">
        <f t="shared" si="10"/>
        <v>0</v>
      </c>
      <c r="Q70" s="27">
        <f t="shared" si="4"/>
        <v>0</v>
      </c>
      <c r="R70" s="27">
        <f t="shared" si="5"/>
        <v>0</v>
      </c>
      <c r="S70" s="28">
        <f t="shared" si="11"/>
        <v>0</v>
      </c>
      <c r="T70" s="27">
        <f t="shared" si="66"/>
        <v>0</v>
      </c>
      <c r="U70" s="27">
        <f t="shared" si="66"/>
        <v>0</v>
      </c>
      <c r="V70" s="28">
        <f t="shared" si="12"/>
        <v>0</v>
      </c>
      <c r="W70" s="27">
        <f t="shared" si="67"/>
        <v>0</v>
      </c>
      <c r="X70" s="27">
        <f t="shared" si="67"/>
        <v>0</v>
      </c>
      <c r="Y70" s="28">
        <f t="shared" si="19"/>
        <v>0</v>
      </c>
      <c r="Z70" s="27">
        <f t="shared" si="68"/>
        <v>0</v>
      </c>
      <c r="AA70" s="27">
        <f t="shared" si="68"/>
        <v>0</v>
      </c>
      <c r="AB70" s="11">
        <f t="shared" si="20"/>
        <v>0</v>
      </c>
      <c r="AC70" s="11">
        <f t="shared" ref="AC70:AD70" si="135">AB70</f>
        <v>0</v>
      </c>
      <c r="AD70" s="11">
        <f t="shared" si="135"/>
        <v>0</v>
      </c>
      <c r="AE70" s="11">
        <f t="shared" si="13"/>
        <v>0</v>
      </c>
      <c r="AF70" s="11">
        <f t="shared" ref="AF70:AG70" si="136">AE70</f>
        <v>0</v>
      </c>
      <c r="AG70" s="11">
        <f t="shared" si="136"/>
        <v>0</v>
      </c>
      <c r="AH70" s="11">
        <f t="shared" si="15"/>
        <v>0</v>
      </c>
      <c r="AI70" s="11">
        <f t="shared" ref="AI70:AJ70" si="137">AH70</f>
        <v>0</v>
      </c>
      <c r="AJ70" s="11">
        <f t="shared" si="137"/>
        <v>0</v>
      </c>
      <c r="AK70" s="11">
        <f t="shared" si="17"/>
        <v>0</v>
      </c>
      <c r="AL70" s="11">
        <f t="shared" ref="AL70:AM70" si="138">AK70</f>
        <v>0</v>
      </c>
      <c r="AM70" s="11">
        <f t="shared" si="138"/>
        <v>0</v>
      </c>
    </row>
    <row r="71" spans="2:39" s="11" customFormat="1" x14ac:dyDescent="0.2">
      <c r="B71" s="82">
        <f>'2-Budget JUSTIFY'!B70</f>
        <v>0</v>
      </c>
      <c r="C71" s="100">
        <f>'2-Budget JUSTIFY'!C70</f>
        <v>0</v>
      </c>
      <c r="D71" s="192"/>
      <c r="E71" s="192"/>
      <c r="F71" s="192"/>
      <c r="G71" s="190"/>
      <c r="H71" s="190"/>
      <c r="I71" s="190"/>
      <c r="J71" s="190"/>
      <c r="K71" s="190"/>
      <c r="M71" s="28">
        <f t="shared" si="9"/>
        <v>0</v>
      </c>
      <c r="N71" s="27">
        <f t="shared" si="2"/>
        <v>0</v>
      </c>
      <c r="O71" s="27">
        <f t="shared" si="3"/>
        <v>0</v>
      </c>
      <c r="P71" s="28">
        <f t="shared" si="10"/>
        <v>0</v>
      </c>
      <c r="Q71" s="27">
        <f t="shared" si="4"/>
        <v>0</v>
      </c>
      <c r="R71" s="27">
        <f t="shared" si="5"/>
        <v>0</v>
      </c>
      <c r="S71" s="28">
        <f t="shared" si="11"/>
        <v>0</v>
      </c>
      <c r="T71" s="27">
        <f t="shared" si="66"/>
        <v>0</v>
      </c>
      <c r="U71" s="27">
        <f t="shared" si="66"/>
        <v>0</v>
      </c>
      <c r="V71" s="28">
        <f t="shared" si="12"/>
        <v>0</v>
      </c>
      <c r="W71" s="27">
        <f t="shared" si="67"/>
        <v>0</v>
      </c>
      <c r="X71" s="27">
        <f t="shared" si="67"/>
        <v>0</v>
      </c>
      <c r="Y71" s="28">
        <f t="shared" si="19"/>
        <v>0</v>
      </c>
      <c r="Z71" s="27">
        <f t="shared" si="68"/>
        <v>0</v>
      </c>
      <c r="AA71" s="27">
        <f t="shared" si="68"/>
        <v>0</v>
      </c>
      <c r="AB71" s="11">
        <f t="shared" si="20"/>
        <v>0</v>
      </c>
      <c r="AC71" s="11">
        <f t="shared" ref="AC71:AD71" si="139">AB71</f>
        <v>0</v>
      </c>
      <c r="AD71" s="11">
        <f t="shared" si="139"/>
        <v>0</v>
      </c>
      <c r="AE71" s="11">
        <f t="shared" si="13"/>
        <v>0</v>
      </c>
      <c r="AF71" s="11">
        <f t="shared" ref="AF71:AG71" si="140">AE71</f>
        <v>0</v>
      </c>
      <c r="AG71" s="11">
        <f t="shared" si="140"/>
        <v>0</v>
      </c>
      <c r="AH71" s="11">
        <f t="shared" si="15"/>
        <v>0</v>
      </c>
      <c r="AI71" s="11">
        <f t="shared" ref="AI71:AJ71" si="141">AH71</f>
        <v>0</v>
      </c>
      <c r="AJ71" s="11">
        <f t="shared" si="141"/>
        <v>0</v>
      </c>
      <c r="AK71" s="11">
        <f t="shared" si="17"/>
        <v>0</v>
      </c>
      <c r="AL71" s="11">
        <f t="shared" ref="AL71:AM71" si="142">AK71</f>
        <v>0</v>
      </c>
      <c r="AM71" s="11">
        <f t="shared" si="142"/>
        <v>0</v>
      </c>
    </row>
    <row r="72" spans="2:39" s="11" customFormat="1" x14ac:dyDescent="0.2">
      <c r="B72" s="82">
        <f>'2-Budget JUSTIFY'!B71</f>
        <v>0</v>
      </c>
      <c r="C72" s="100">
        <f>'2-Budget JUSTIFY'!C71</f>
        <v>0</v>
      </c>
      <c r="D72" s="192"/>
      <c r="E72" s="192"/>
      <c r="F72" s="192"/>
      <c r="G72" s="190"/>
      <c r="H72" s="190"/>
      <c r="I72" s="190"/>
      <c r="J72" s="190"/>
      <c r="K72" s="190"/>
      <c r="M72" s="28">
        <f t="shared" si="9"/>
        <v>0</v>
      </c>
      <c r="N72" s="27">
        <f t="shared" si="2"/>
        <v>0</v>
      </c>
      <c r="O72" s="27">
        <f t="shared" si="3"/>
        <v>0</v>
      </c>
      <c r="P72" s="28">
        <f t="shared" si="10"/>
        <v>0</v>
      </c>
      <c r="Q72" s="27">
        <f t="shared" si="4"/>
        <v>0</v>
      </c>
      <c r="R72" s="27">
        <f t="shared" si="5"/>
        <v>0</v>
      </c>
      <c r="S72" s="28">
        <f t="shared" si="11"/>
        <v>0</v>
      </c>
      <c r="T72" s="27">
        <f t="shared" ref="T72:U91" si="143">S72</f>
        <v>0</v>
      </c>
      <c r="U72" s="27">
        <f t="shared" si="143"/>
        <v>0</v>
      </c>
      <c r="V72" s="28">
        <f t="shared" si="12"/>
        <v>0</v>
      </c>
      <c r="W72" s="27">
        <f t="shared" ref="W72:X91" si="144">V72</f>
        <v>0</v>
      </c>
      <c r="X72" s="27">
        <f t="shared" si="144"/>
        <v>0</v>
      </c>
      <c r="Y72" s="28">
        <f t="shared" si="19"/>
        <v>0</v>
      </c>
      <c r="Z72" s="27">
        <f t="shared" ref="Z72:AA91" si="145">Y72</f>
        <v>0</v>
      </c>
      <c r="AA72" s="27">
        <f t="shared" si="145"/>
        <v>0</v>
      </c>
      <c r="AB72" s="11">
        <f t="shared" si="20"/>
        <v>0</v>
      </c>
      <c r="AC72" s="11">
        <f t="shared" ref="AC72:AD72" si="146">AB72</f>
        <v>0</v>
      </c>
      <c r="AD72" s="11">
        <f t="shared" si="146"/>
        <v>0</v>
      </c>
      <c r="AE72" s="11">
        <f t="shared" si="13"/>
        <v>0</v>
      </c>
      <c r="AF72" s="11">
        <f t="shared" ref="AF72:AG72" si="147">AE72</f>
        <v>0</v>
      </c>
      <c r="AG72" s="11">
        <f t="shared" si="147"/>
        <v>0</v>
      </c>
      <c r="AH72" s="11">
        <f t="shared" si="15"/>
        <v>0</v>
      </c>
      <c r="AI72" s="11">
        <f t="shared" ref="AI72:AJ72" si="148">AH72</f>
        <v>0</v>
      </c>
      <c r="AJ72" s="11">
        <f t="shared" si="148"/>
        <v>0</v>
      </c>
      <c r="AK72" s="11">
        <f t="shared" si="17"/>
        <v>0</v>
      </c>
      <c r="AL72" s="11">
        <f t="shared" ref="AL72:AM72" si="149">AK72</f>
        <v>0</v>
      </c>
      <c r="AM72" s="11">
        <f t="shared" si="149"/>
        <v>0</v>
      </c>
    </row>
    <row r="73" spans="2:39" s="11" customFormat="1" x14ac:dyDescent="0.2">
      <c r="B73" s="82">
        <f>'2-Budget JUSTIFY'!B72</f>
        <v>0</v>
      </c>
      <c r="C73" s="100">
        <f>'2-Budget JUSTIFY'!C72</f>
        <v>0</v>
      </c>
      <c r="D73" s="192"/>
      <c r="E73" s="192"/>
      <c r="F73" s="192"/>
      <c r="G73" s="190"/>
      <c r="H73" s="190"/>
      <c r="I73" s="190"/>
      <c r="J73" s="190"/>
      <c r="K73" s="190"/>
      <c r="M73" s="28">
        <f t="shared" si="9"/>
        <v>0</v>
      </c>
      <c r="N73" s="27">
        <f t="shared" si="2"/>
        <v>0</v>
      </c>
      <c r="O73" s="27">
        <f t="shared" si="3"/>
        <v>0</v>
      </c>
      <c r="P73" s="28">
        <f t="shared" si="10"/>
        <v>0</v>
      </c>
      <c r="Q73" s="27">
        <f t="shared" si="4"/>
        <v>0</v>
      </c>
      <c r="R73" s="27">
        <f t="shared" si="5"/>
        <v>0</v>
      </c>
      <c r="S73" s="28">
        <f t="shared" si="11"/>
        <v>0</v>
      </c>
      <c r="T73" s="27">
        <f t="shared" si="143"/>
        <v>0</v>
      </c>
      <c r="U73" s="27">
        <f t="shared" si="143"/>
        <v>0</v>
      </c>
      <c r="V73" s="28">
        <f t="shared" si="12"/>
        <v>0</v>
      </c>
      <c r="W73" s="27">
        <f t="shared" si="144"/>
        <v>0</v>
      </c>
      <c r="X73" s="27">
        <f t="shared" si="144"/>
        <v>0</v>
      </c>
      <c r="Y73" s="28">
        <f t="shared" si="19"/>
        <v>0</v>
      </c>
      <c r="Z73" s="27">
        <f t="shared" si="145"/>
        <v>0</v>
      </c>
      <c r="AA73" s="27">
        <f t="shared" si="145"/>
        <v>0</v>
      </c>
      <c r="AB73" s="11">
        <f t="shared" si="20"/>
        <v>0</v>
      </c>
      <c r="AC73" s="11">
        <f t="shared" ref="AC73:AD73" si="150">AB73</f>
        <v>0</v>
      </c>
      <c r="AD73" s="11">
        <f t="shared" si="150"/>
        <v>0</v>
      </c>
      <c r="AE73" s="11">
        <f t="shared" si="13"/>
        <v>0</v>
      </c>
      <c r="AF73" s="11">
        <f t="shared" ref="AF73:AG73" si="151">AE73</f>
        <v>0</v>
      </c>
      <c r="AG73" s="11">
        <f t="shared" si="151"/>
        <v>0</v>
      </c>
      <c r="AH73" s="11">
        <f t="shared" si="15"/>
        <v>0</v>
      </c>
      <c r="AI73" s="11">
        <f t="shared" ref="AI73:AJ73" si="152">AH73</f>
        <v>0</v>
      </c>
      <c r="AJ73" s="11">
        <f t="shared" si="152"/>
        <v>0</v>
      </c>
      <c r="AK73" s="11">
        <f t="shared" si="17"/>
        <v>0</v>
      </c>
      <c r="AL73" s="11">
        <f t="shared" ref="AL73:AM73" si="153">AK73</f>
        <v>0</v>
      </c>
      <c r="AM73" s="11">
        <f t="shared" si="153"/>
        <v>0</v>
      </c>
    </row>
    <row r="74" spans="2:39" s="11" customFormat="1" x14ac:dyDescent="0.2">
      <c r="B74" s="82">
        <f>'2-Budget JUSTIFY'!B73</f>
        <v>0</v>
      </c>
      <c r="C74" s="100">
        <f>'2-Budget JUSTIFY'!C73</f>
        <v>0</v>
      </c>
      <c r="D74" s="192"/>
      <c r="E74" s="192"/>
      <c r="F74" s="192"/>
      <c r="G74" s="190"/>
      <c r="H74" s="190"/>
      <c r="I74" s="190"/>
      <c r="J74" s="190"/>
      <c r="K74" s="190"/>
      <c r="M74" s="28">
        <f t="shared" si="9"/>
        <v>0</v>
      </c>
      <c r="N74" s="27">
        <f t="shared" si="2"/>
        <v>0</v>
      </c>
      <c r="O74" s="27">
        <f t="shared" si="3"/>
        <v>0</v>
      </c>
      <c r="P74" s="28">
        <f t="shared" si="10"/>
        <v>0</v>
      </c>
      <c r="Q74" s="27">
        <f t="shared" si="4"/>
        <v>0</v>
      </c>
      <c r="R74" s="27">
        <f t="shared" si="5"/>
        <v>0</v>
      </c>
      <c r="S74" s="28">
        <f t="shared" si="11"/>
        <v>0</v>
      </c>
      <c r="T74" s="27">
        <f t="shared" si="143"/>
        <v>0</v>
      </c>
      <c r="U74" s="27">
        <f t="shared" si="143"/>
        <v>0</v>
      </c>
      <c r="V74" s="28">
        <f t="shared" si="12"/>
        <v>0</v>
      </c>
      <c r="W74" s="27">
        <f t="shared" si="144"/>
        <v>0</v>
      </c>
      <c r="X74" s="27">
        <f t="shared" si="144"/>
        <v>0</v>
      </c>
      <c r="Y74" s="28">
        <f t="shared" si="19"/>
        <v>0</v>
      </c>
      <c r="Z74" s="27">
        <f t="shared" si="145"/>
        <v>0</v>
      </c>
      <c r="AA74" s="27">
        <f t="shared" si="145"/>
        <v>0</v>
      </c>
      <c r="AB74" s="11">
        <f t="shared" si="20"/>
        <v>0</v>
      </c>
      <c r="AC74" s="11">
        <f t="shared" ref="AC74:AD74" si="154">AB74</f>
        <v>0</v>
      </c>
      <c r="AD74" s="11">
        <f t="shared" si="154"/>
        <v>0</v>
      </c>
      <c r="AE74" s="11">
        <f t="shared" si="13"/>
        <v>0</v>
      </c>
      <c r="AF74" s="11">
        <f t="shared" ref="AF74:AG74" si="155">AE74</f>
        <v>0</v>
      </c>
      <c r="AG74" s="11">
        <f t="shared" si="155"/>
        <v>0</v>
      </c>
      <c r="AH74" s="11">
        <f t="shared" si="15"/>
        <v>0</v>
      </c>
      <c r="AI74" s="11">
        <f t="shared" ref="AI74:AJ74" si="156">AH74</f>
        <v>0</v>
      </c>
      <c r="AJ74" s="11">
        <f t="shared" si="156"/>
        <v>0</v>
      </c>
      <c r="AK74" s="11">
        <f t="shared" si="17"/>
        <v>0</v>
      </c>
      <c r="AL74" s="11">
        <f t="shared" ref="AL74:AM74" si="157">AK74</f>
        <v>0</v>
      </c>
      <c r="AM74" s="11">
        <f t="shared" si="157"/>
        <v>0</v>
      </c>
    </row>
    <row r="75" spans="2:39" s="11" customFormat="1" x14ac:dyDescent="0.2">
      <c r="B75" s="87">
        <f>'2-Budget JUSTIFY'!B74</f>
        <v>0</v>
      </c>
      <c r="C75" s="103">
        <f>'2-Budget JUSTIFY'!C74</f>
        <v>0</v>
      </c>
      <c r="D75" s="195"/>
      <c r="E75" s="195"/>
      <c r="F75" s="195"/>
      <c r="G75" s="196"/>
      <c r="H75" s="196"/>
      <c r="I75" s="196"/>
      <c r="J75" s="196"/>
      <c r="K75" s="196"/>
      <c r="M75" s="28">
        <f t="shared" si="9"/>
        <v>0</v>
      </c>
      <c r="N75" s="27">
        <f t="shared" si="2"/>
        <v>0</v>
      </c>
      <c r="O75" s="27">
        <f t="shared" si="3"/>
        <v>0</v>
      </c>
      <c r="P75" s="28">
        <f t="shared" si="10"/>
        <v>0</v>
      </c>
      <c r="Q75" s="27">
        <f t="shared" si="4"/>
        <v>0</v>
      </c>
      <c r="R75" s="27">
        <f t="shared" si="5"/>
        <v>0</v>
      </c>
      <c r="S75" s="28">
        <f t="shared" si="11"/>
        <v>0</v>
      </c>
      <c r="T75" s="27">
        <f t="shared" si="143"/>
        <v>0</v>
      </c>
      <c r="U75" s="27">
        <f t="shared" si="143"/>
        <v>0</v>
      </c>
      <c r="V75" s="28">
        <f t="shared" si="12"/>
        <v>0</v>
      </c>
      <c r="W75" s="27">
        <f t="shared" si="144"/>
        <v>0</v>
      </c>
      <c r="X75" s="27">
        <f t="shared" si="144"/>
        <v>0</v>
      </c>
      <c r="Y75" s="28">
        <f t="shared" si="19"/>
        <v>0</v>
      </c>
      <c r="Z75" s="27">
        <f t="shared" si="145"/>
        <v>0</v>
      </c>
      <c r="AA75" s="27">
        <f t="shared" si="145"/>
        <v>0</v>
      </c>
      <c r="AB75" s="11">
        <f t="shared" si="20"/>
        <v>0</v>
      </c>
      <c r="AC75" s="11">
        <f t="shared" ref="AC75:AD75" si="158">AB75</f>
        <v>0</v>
      </c>
      <c r="AD75" s="11">
        <f t="shared" si="158"/>
        <v>0</v>
      </c>
      <c r="AE75" s="11">
        <f t="shared" si="13"/>
        <v>0</v>
      </c>
      <c r="AF75" s="11">
        <f t="shared" ref="AF75:AG75" si="159">AE75</f>
        <v>0</v>
      </c>
      <c r="AG75" s="11">
        <f t="shared" si="159"/>
        <v>0</v>
      </c>
      <c r="AH75" s="11">
        <f t="shared" si="15"/>
        <v>0</v>
      </c>
      <c r="AI75" s="11">
        <f t="shared" ref="AI75:AJ75" si="160">AH75</f>
        <v>0</v>
      </c>
      <c r="AJ75" s="11">
        <f t="shared" si="160"/>
        <v>0</v>
      </c>
      <c r="AK75" s="11">
        <f t="shared" si="17"/>
        <v>0</v>
      </c>
      <c r="AL75" s="11">
        <f t="shared" ref="AL75:AM75" si="161">AK75</f>
        <v>0</v>
      </c>
      <c r="AM75" s="11">
        <f t="shared" si="161"/>
        <v>0</v>
      </c>
    </row>
    <row r="76" spans="2:39" s="11" customFormat="1" ht="14.25" x14ac:dyDescent="0.2">
      <c r="B76" s="89" t="str">
        <f>'2-Budget JUSTIFY'!B75</f>
        <v>500 - EQUIPMENT</v>
      </c>
      <c r="C76" s="101">
        <f>SUM(C77:C86)</f>
        <v>0</v>
      </c>
      <c r="D76" s="101">
        <f>SUM(D77:D86)</f>
        <v>0</v>
      </c>
      <c r="E76" s="101">
        <f>SUM(E77:E86)</f>
        <v>0</v>
      </c>
      <c r="F76" s="101">
        <f t="shared" ref="F76:G76" si="162">SUM(F77:F86)</f>
        <v>0</v>
      </c>
      <c r="G76" s="101">
        <f t="shared" si="162"/>
        <v>0</v>
      </c>
      <c r="H76" s="101">
        <f t="shared" ref="H76:K76" si="163">SUM(H77:H86)</f>
        <v>0</v>
      </c>
      <c r="I76" s="101">
        <f t="shared" si="163"/>
        <v>0</v>
      </c>
      <c r="J76" s="101">
        <f t="shared" si="163"/>
        <v>0</v>
      </c>
      <c r="K76" s="101">
        <f t="shared" si="163"/>
        <v>0</v>
      </c>
      <c r="M76" s="28">
        <f t="shared" si="9"/>
        <v>0</v>
      </c>
      <c r="N76" s="27">
        <f t="shared" si="2"/>
        <v>0</v>
      </c>
      <c r="O76" s="27">
        <f t="shared" si="3"/>
        <v>0</v>
      </c>
      <c r="P76" s="28">
        <f t="shared" si="10"/>
        <v>0</v>
      </c>
      <c r="Q76" s="27">
        <f t="shared" si="4"/>
        <v>0</v>
      </c>
      <c r="R76" s="27">
        <f t="shared" si="5"/>
        <v>0</v>
      </c>
      <c r="S76" s="28">
        <f t="shared" si="11"/>
        <v>0</v>
      </c>
      <c r="T76" s="27">
        <f t="shared" si="143"/>
        <v>0</v>
      </c>
      <c r="U76" s="27">
        <f t="shared" si="143"/>
        <v>0</v>
      </c>
      <c r="V76" s="28">
        <f t="shared" si="12"/>
        <v>0</v>
      </c>
      <c r="W76" s="27">
        <f t="shared" si="144"/>
        <v>0</v>
      </c>
      <c r="X76" s="27">
        <f t="shared" si="144"/>
        <v>0</v>
      </c>
      <c r="Y76" s="28">
        <f t="shared" si="19"/>
        <v>0</v>
      </c>
      <c r="Z76" s="27">
        <f t="shared" si="145"/>
        <v>0</v>
      </c>
      <c r="AA76" s="27">
        <f t="shared" si="145"/>
        <v>0</v>
      </c>
      <c r="AB76" s="11">
        <f t="shared" si="20"/>
        <v>0</v>
      </c>
      <c r="AC76" s="11">
        <f t="shared" ref="AC76:AD76" si="164">AB76</f>
        <v>0</v>
      </c>
      <c r="AD76" s="11">
        <f t="shared" si="164"/>
        <v>0</v>
      </c>
      <c r="AE76" s="11">
        <f t="shared" si="13"/>
        <v>0</v>
      </c>
      <c r="AF76" s="11">
        <f t="shared" ref="AF76:AG76" si="165">AE76</f>
        <v>0</v>
      </c>
      <c r="AG76" s="11">
        <f t="shared" si="165"/>
        <v>0</v>
      </c>
      <c r="AH76" s="11">
        <f t="shared" si="15"/>
        <v>0</v>
      </c>
      <c r="AI76" s="11">
        <f t="shared" ref="AI76:AJ76" si="166">AH76</f>
        <v>0</v>
      </c>
      <c r="AJ76" s="11">
        <f t="shared" si="166"/>
        <v>0</v>
      </c>
      <c r="AK76" s="11">
        <f t="shared" si="17"/>
        <v>0</v>
      </c>
      <c r="AL76" s="11">
        <f t="shared" ref="AL76:AM76" si="167">AK76</f>
        <v>0</v>
      </c>
      <c r="AM76" s="11">
        <f t="shared" si="167"/>
        <v>0</v>
      </c>
    </row>
    <row r="77" spans="2:39" s="11" customFormat="1" x14ac:dyDescent="0.2">
      <c r="B77" s="81">
        <f>'2-Budget JUSTIFY'!B76</f>
        <v>0</v>
      </c>
      <c r="C77" s="99">
        <f>'2-Budget JUSTIFY'!C76</f>
        <v>0</v>
      </c>
      <c r="D77" s="194"/>
      <c r="E77" s="194"/>
      <c r="F77" s="194"/>
      <c r="G77" s="189"/>
      <c r="H77" s="189"/>
      <c r="I77" s="189"/>
      <c r="J77" s="189"/>
      <c r="K77" s="189"/>
      <c r="M77" s="28">
        <f t="shared" si="9"/>
        <v>0</v>
      </c>
      <c r="N77" s="27">
        <f t="shared" si="2"/>
        <v>0</v>
      </c>
      <c r="O77" s="27">
        <f t="shared" si="3"/>
        <v>0</v>
      </c>
      <c r="P77" s="28">
        <f t="shared" si="10"/>
        <v>0</v>
      </c>
      <c r="Q77" s="27">
        <f t="shared" si="4"/>
        <v>0</v>
      </c>
      <c r="R77" s="27">
        <f t="shared" si="5"/>
        <v>0</v>
      </c>
      <c r="S77" s="28">
        <f t="shared" si="11"/>
        <v>0</v>
      </c>
      <c r="T77" s="27">
        <f t="shared" si="143"/>
        <v>0</v>
      </c>
      <c r="U77" s="27">
        <f t="shared" si="143"/>
        <v>0</v>
      </c>
      <c r="V77" s="28">
        <f t="shared" si="12"/>
        <v>0</v>
      </c>
      <c r="W77" s="27">
        <f t="shared" si="144"/>
        <v>0</v>
      </c>
      <c r="X77" s="27">
        <f t="shared" si="144"/>
        <v>0</v>
      </c>
      <c r="Y77" s="28">
        <f t="shared" si="19"/>
        <v>0</v>
      </c>
      <c r="Z77" s="27">
        <f t="shared" si="145"/>
        <v>0</v>
      </c>
      <c r="AA77" s="27">
        <f t="shared" si="145"/>
        <v>0</v>
      </c>
      <c r="AB77" s="11">
        <f t="shared" si="20"/>
        <v>0</v>
      </c>
      <c r="AC77" s="11">
        <f t="shared" ref="AC77:AD77" si="168">AB77</f>
        <v>0</v>
      </c>
      <c r="AD77" s="11">
        <f t="shared" si="168"/>
        <v>0</v>
      </c>
      <c r="AE77" s="11">
        <f t="shared" si="13"/>
        <v>0</v>
      </c>
      <c r="AF77" s="11">
        <f t="shared" ref="AF77:AG77" si="169">AE77</f>
        <v>0</v>
      </c>
      <c r="AG77" s="11">
        <f t="shared" si="169"/>
        <v>0</v>
      </c>
      <c r="AH77" s="11">
        <f t="shared" si="15"/>
        <v>0</v>
      </c>
      <c r="AI77" s="11">
        <f t="shared" ref="AI77:AJ77" si="170">AH77</f>
        <v>0</v>
      </c>
      <c r="AJ77" s="11">
        <f t="shared" si="170"/>
        <v>0</v>
      </c>
      <c r="AK77" s="11">
        <f t="shared" si="17"/>
        <v>0</v>
      </c>
      <c r="AL77" s="11">
        <f t="shared" ref="AL77:AM77" si="171">AK77</f>
        <v>0</v>
      </c>
      <c r="AM77" s="11">
        <f t="shared" si="171"/>
        <v>0</v>
      </c>
    </row>
    <row r="78" spans="2:39" s="11" customFormat="1" x14ac:dyDescent="0.2">
      <c r="B78" s="82">
        <f>'2-Budget JUSTIFY'!B77</f>
        <v>0</v>
      </c>
      <c r="C78" s="100">
        <f>'2-Budget JUSTIFY'!C77</f>
        <v>0</v>
      </c>
      <c r="D78" s="192"/>
      <c r="E78" s="192"/>
      <c r="F78" s="192"/>
      <c r="G78" s="190"/>
      <c r="H78" s="190"/>
      <c r="I78" s="190"/>
      <c r="J78" s="190"/>
      <c r="K78" s="190"/>
      <c r="M78" s="28">
        <f t="shared" si="9"/>
        <v>0</v>
      </c>
      <c r="N78" s="27">
        <f t="shared" si="2"/>
        <v>0</v>
      </c>
      <c r="O78" s="27">
        <f t="shared" si="3"/>
        <v>0</v>
      </c>
      <c r="P78" s="28">
        <f t="shared" si="10"/>
        <v>0</v>
      </c>
      <c r="Q78" s="27">
        <f t="shared" si="4"/>
        <v>0</v>
      </c>
      <c r="R78" s="27">
        <f t="shared" si="5"/>
        <v>0</v>
      </c>
      <c r="S78" s="28">
        <f t="shared" si="11"/>
        <v>0</v>
      </c>
      <c r="T78" s="27">
        <f t="shared" si="143"/>
        <v>0</v>
      </c>
      <c r="U78" s="27">
        <f t="shared" si="143"/>
        <v>0</v>
      </c>
      <c r="V78" s="28">
        <f t="shared" si="12"/>
        <v>0</v>
      </c>
      <c r="W78" s="27">
        <f t="shared" si="144"/>
        <v>0</v>
      </c>
      <c r="X78" s="27">
        <f t="shared" si="144"/>
        <v>0</v>
      </c>
      <c r="Y78" s="28">
        <f t="shared" si="19"/>
        <v>0</v>
      </c>
      <c r="Z78" s="27">
        <f t="shared" si="145"/>
        <v>0</v>
      </c>
      <c r="AA78" s="27">
        <f t="shared" si="145"/>
        <v>0</v>
      </c>
      <c r="AB78" s="11">
        <f t="shared" si="20"/>
        <v>0</v>
      </c>
      <c r="AC78" s="11">
        <f t="shared" ref="AC78:AD78" si="172">AB78</f>
        <v>0</v>
      </c>
      <c r="AD78" s="11">
        <f t="shared" si="172"/>
        <v>0</v>
      </c>
      <c r="AE78" s="11">
        <f t="shared" si="13"/>
        <v>0</v>
      </c>
      <c r="AF78" s="11">
        <f t="shared" ref="AF78:AG78" si="173">AE78</f>
        <v>0</v>
      </c>
      <c r="AG78" s="11">
        <f t="shared" si="173"/>
        <v>0</v>
      </c>
      <c r="AH78" s="11">
        <f t="shared" si="15"/>
        <v>0</v>
      </c>
      <c r="AI78" s="11">
        <f t="shared" ref="AI78:AJ78" si="174">AH78</f>
        <v>0</v>
      </c>
      <c r="AJ78" s="11">
        <f t="shared" si="174"/>
        <v>0</v>
      </c>
      <c r="AK78" s="11">
        <f t="shared" si="17"/>
        <v>0</v>
      </c>
      <c r="AL78" s="11">
        <f t="shared" ref="AL78:AM78" si="175">AK78</f>
        <v>0</v>
      </c>
      <c r="AM78" s="11">
        <f t="shared" si="175"/>
        <v>0</v>
      </c>
    </row>
    <row r="79" spans="2:39" s="11" customFormat="1" x14ac:dyDescent="0.2">
      <c r="B79" s="82">
        <f>'2-Budget JUSTIFY'!B78</f>
        <v>0</v>
      </c>
      <c r="C79" s="100">
        <f>'2-Budget JUSTIFY'!C78</f>
        <v>0</v>
      </c>
      <c r="D79" s="192"/>
      <c r="E79" s="192"/>
      <c r="F79" s="192"/>
      <c r="G79" s="190"/>
      <c r="H79" s="190"/>
      <c r="I79" s="190"/>
      <c r="J79" s="190"/>
      <c r="K79" s="190"/>
      <c r="M79" s="28">
        <f t="shared" si="9"/>
        <v>0</v>
      </c>
      <c r="N79" s="27">
        <f t="shared" si="2"/>
        <v>0</v>
      </c>
      <c r="O79" s="27">
        <f t="shared" si="3"/>
        <v>0</v>
      </c>
      <c r="P79" s="28">
        <f t="shared" si="10"/>
        <v>0</v>
      </c>
      <c r="Q79" s="27">
        <f t="shared" si="4"/>
        <v>0</v>
      </c>
      <c r="R79" s="27">
        <f t="shared" si="5"/>
        <v>0</v>
      </c>
      <c r="S79" s="28">
        <f t="shared" si="11"/>
        <v>0</v>
      </c>
      <c r="T79" s="27">
        <f t="shared" si="143"/>
        <v>0</v>
      </c>
      <c r="U79" s="27">
        <f t="shared" si="143"/>
        <v>0</v>
      </c>
      <c r="V79" s="28">
        <f t="shared" si="12"/>
        <v>0</v>
      </c>
      <c r="W79" s="27">
        <f t="shared" si="144"/>
        <v>0</v>
      </c>
      <c r="X79" s="27">
        <f t="shared" si="144"/>
        <v>0</v>
      </c>
      <c r="Y79" s="28">
        <f t="shared" si="19"/>
        <v>0</v>
      </c>
      <c r="Z79" s="27">
        <f t="shared" si="145"/>
        <v>0</v>
      </c>
      <c r="AA79" s="27">
        <f t="shared" si="145"/>
        <v>0</v>
      </c>
      <c r="AB79" s="11">
        <f t="shared" si="20"/>
        <v>0</v>
      </c>
      <c r="AC79" s="11">
        <f t="shared" ref="AC79:AD79" si="176">AB79</f>
        <v>0</v>
      </c>
      <c r="AD79" s="11">
        <f t="shared" si="176"/>
        <v>0</v>
      </c>
      <c r="AE79" s="11">
        <f t="shared" si="13"/>
        <v>0</v>
      </c>
      <c r="AF79" s="11">
        <f t="shared" ref="AF79:AG79" si="177">AE79</f>
        <v>0</v>
      </c>
      <c r="AG79" s="11">
        <f t="shared" si="177"/>
        <v>0</v>
      </c>
      <c r="AH79" s="11">
        <f t="shared" si="15"/>
        <v>0</v>
      </c>
      <c r="AI79" s="11">
        <f t="shared" ref="AI79:AJ79" si="178">AH79</f>
        <v>0</v>
      </c>
      <c r="AJ79" s="11">
        <f t="shared" si="178"/>
        <v>0</v>
      </c>
      <c r="AK79" s="11">
        <f t="shared" si="17"/>
        <v>0</v>
      </c>
      <c r="AL79" s="11">
        <f t="shared" ref="AL79:AM79" si="179">AK79</f>
        <v>0</v>
      </c>
      <c r="AM79" s="11">
        <f t="shared" si="179"/>
        <v>0</v>
      </c>
    </row>
    <row r="80" spans="2:39" s="11" customFormat="1" x14ac:dyDescent="0.2">
      <c r="B80" s="82">
        <f>'2-Budget JUSTIFY'!B79</f>
        <v>0</v>
      </c>
      <c r="C80" s="100">
        <f>'2-Budget JUSTIFY'!C79</f>
        <v>0</v>
      </c>
      <c r="D80" s="192"/>
      <c r="E80" s="192"/>
      <c r="F80" s="192"/>
      <c r="G80" s="190"/>
      <c r="H80" s="190"/>
      <c r="I80" s="190"/>
      <c r="J80" s="190"/>
      <c r="K80" s="190"/>
      <c r="M80" s="28">
        <f t="shared" si="9"/>
        <v>0</v>
      </c>
      <c r="N80" s="27">
        <f t="shared" si="2"/>
        <v>0</v>
      </c>
      <c r="O80" s="27">
        <f t="shared" si="3"/>
        <v>0</v>
      </c>
      <c r="P80" s="28">
        <f t="shared" si="10"/>
        <v>0</v>
      </c>
      <c r="Q80" s="27">
        <f t="shared" si="4"/>
        <v>0</v>
      </c>
      <c r="R80" s="27">
        <f t="shared" si="5"/>
        <v>0</v>
      </c>
      <c r="S80" s="28">
        <f t="shared" si="11"/>
        <v>0</v>
      </c>
      <c r="T80" s="27">
        <f t="shared" si="143"/>
        <v>0</v>
      </c>
      <c r="U80" s="27">
        <f t="shared" si="143"/>
        <v>0</v>
      </c>
      <c r="V80" s="28">
        <f t="shared" si="12"/>
        <v>0</v>
      </c>
      <c r="W80" s="27">
        <f t="shared" si="144"/>
        <v>0</v>
      </c>
      <c r="X80" s="27">
        <f t="shared" si="144"/>
        <v>0</v>
      </c>
      <c r="Y80" s="28">
        <f t="shared" si="19"/>
        <v>0</v>
      </c>
      <c r="Z80" s="27">
        <f t="shared" si="145"/>
        <v>0</v>
      </c>
      <c r="AA80" s="27">
        <f t="shared" si="145"/>
        <v>0</v>
      </c>
      <c r="AB80" s="11">
        <f t="shared" si="20"/>
        <v>0</v>
      </c>
      <c r="AC80" s="11">
        <f t="shared" ref="AC80:AD80" si="180">AB80</f>
        <v>0</v>
      </c>
      <c r="AD80" s="11">
        <f t="shared" si="180"/>
        <v>0</v>
      </c>
      <c r="AE80" s="11">
        <f t="shared" si="13"/>
        <v>0</v>
      </c>
      <c r="AF80" s="11">
        <f t="shared" ref="AF80:AG80" si="181">AE80</f>
        <v>0</v>
      </c>
      <c r="AG80" s="11">
        <f t="shared" si="181"/>
        <v>0</v>
      </c>
      <c r="AH80" s="11">
        <f t="shared" si="15"/>
        <v>0</v>
      </c>
      <c r="AI80" s="11">
        <f t="shared" ref="AI80:AJ80" si="182">AH80</f>
        <v>0</v>
      </c>
      <c r="AJ80" s="11">
        <f t="shared" si="182"/>
        <v>0</v>
      </c>
      <c r="AK80" s="11">
        <f t="shared" si="17"/>
        <v>0</v>
      </c>
      <c r="AL80" s="11">
        <f t="shared" ref="AL80:AM80" si="183">AK80</f>
        <v>0</v>
      </c>
      <c r="AM80" s="11">
        <f t="shared" si="183"/>
        <v>0</v>
      </c>
    </row>
    <row r="81" spans="2:39" s="11" customFormat="1" x14ac:dyDescent="0.2">
      <c r="B81" s="82">
        <f>'2-Budget JUSTIFY'!B80</f>
        <v>0</v>
      </c>
      <c r="C81" s="100">
        <f>'2-Budget JUSTIFY'!C80</f>
        <v>0</v>
      </c>
      <c r="D81" s="192"/>
      <c r="E81" s="192"/>
      <c r="F81" s="192"/>
      <c r="G81" s="190"/>
      <c r="H81" s="190"/>
      <c r="I81" s="190"/>
      <c r="J81" s="190"/>
      <c r="K81" s="190"/>
      <c r="M81" s="28">
        <f t="shared" si="9"/>
        <v>0</v>
      </c>
      <c r="N81" s="27">
        <f t="shared" si="2"/>
        <v>0</v>
      </c>
      <c r="O81" s="27">
        <f t="shared" si="3"/>
        <v>0</v>
      </c>
      <c r="P81" s="28">
        <f t="shared" si="10"/>
        <v>0</v>
      </c>
      <c r="Q81" s="27">
        <f t="shared" si="4"/>
        <v>0</v>
      </c>
      <c r="R81" s="27">
        <f t="shared" si="5"/>
        <v>0</v>
      </c>
      <c r="S81" s="28">
        <f t="shared" si="11"/>
        <v>0</v>
      </c>
      <c r="T81" s="27">
        <f t="shared" si="143"/>
        <v>0</v>
      </c>
      <c r="U81" s="27">
        <f t="shared" si="143"/>
        <v>0</v>
      </c>
      <c r="V81" s="28">
        <f t="shared" si="12"/>
        <v>0</v>
      </c>
      <c r="W81" s="27">
        <f t="shared" si="144"/>
        <v>0</v>
      </c>
      <c r="X81" s="27">
        <f t="shared" si="144"/>
        <v>0</v>
      </c>
      <c r="Y81" s="28">
        <f t="shared" si="19"/>
        <v>0</v>
      </c>
      <c r="Z81" s="27">
        <f t="shared" si="145"/>
        <v>0</v>
      </c>
      <c r="AA81" s="27">
        <f t="shared" si="145"/>
        <v>0</v>
      </c>
      <c r="AB81" s="11">
        <f t="shared" si="20"/>
        <v>0</v>
      </c>
      <c r="AC81" s="11">
        <f t="shared" ref="AC81:AD81" si="184">AB81</f>
        <v>0</v>
      </c>
      <c r="AD81" s="11">
        <f t="shared" si="184"/>
        <v>0</v>
      </c>
      <c r="AE81" s="11">
        <f t="shared" si="13"/>
        <v>0</v>
      </c>
      <c r="AF81" s="11">
        <f t="shared" ref="AF81:AG81" si="185">AE81</f>
        <v>0</v>
      </c>
      <c r="AG81" s="11">
        <f t="shared" si="185"/>
        <v>0</v>
      </c>
      <c r="AH81" s="11">
        <f t="shared" si="15"/>
        <v>0</v>
      </c>
      <c r="AI81" s="11">
        <f t="shared" ref="AI81:AJ81" si="186">AH81</f>
        <v>0</v>
      </c>
      <c r="AJ81" s="11">
        <f t="shared" si="186"/>
        <v>0</v>
      </c>
      <c r="AK81" s="11">
        <f t="shared" si="17"/>
        <v>0</v>
      </c>
      <c r="AL81" s="11">
        <f t="shared" ref="AL81:AM81" si="187">AK81</f>
        <v>0</v>
      </c>
      <c r="AM81" s="11">
        <f t="shared" si="187"/>
        <v>0</v>
      </c>
    </row>
    <row r="82" spans="2:39" s="11" customFormat="1" x14ac:dyDescent="0.2">
      <c r="B82" s="82">
        <f>'2-Budget JUSTIFY'!B81</f>
        <v>0</v>
      </c>
      <c r="C82" s="100">
        <f>'2-Budget JUSTIFY'!C81</f>
        <v>0</v>
      </c>
      <c r="D82" s="192"/>
      <c r="E82" s="192"/>
      <c r="F82" s="192"/>
      <c r="G82" s="190"/>
      <c r="H82" s="190"/>
      <c r="I82" s="190"/>
      <c r="J82" s="190"/>
      <c r="K82" s="190"/>
      <c r="M82" s="28">
        <f t="shared" si="9"/>
        <v>0</v>
      </c>
      <c r="N82" s="27">
        <f t="shared" si="2"/>
        <v>0</v>
      </c>
      <c r="O82" s="27">
        <f t="shared" si="3"/>
        <v>0</v>
      </c>
      <c r="P82" s="28">
        <f t="shared" si="10"/>
        <v>0</v>
      </c>
      <c r="Q82" s="27">
        <f t="shared" si="4"/>
        <v>0</v>
      </c>
      <c r="R82" s="27">
        <f t="shared" si="5"/>
        <v>0</v>
      </c>
      <c r="S82" s="28">
        <f t="shared" si="11"/>
        <v>0</v>
      </c>
      <c r="T82" s="27">
        <f t="shared" si="143"/>
        <v>0</v>
      </c>
      <c r="U82" s="27">
        <f t="shared" si="143"/>
        <v>0</v>
      </c>
      <c r="V82" s="28">
        <f t="shared" si="12"/>
        <v>0</v>
      </c>
      <c r="W82" s="27">
        <f t="shared" si="144"/>
        <v>0</v>
      </c>
      <c r="X82" s="27">
        <f t="shared" si="144"/>
        <v>0</v>
      </c>
      <c r="Y82" s="28">
        <f t="shared" si="19"/>
        <v>0</v>
      </c>
      <c r="Z82" s="27">
        <f t="shared" si="145"/>
        <v>0</v>
      </c>
      <c r="AA82" s="27">
        <f t="shared" si="145"/>
        <v>0</v>
      </c>
      <c r="AB82" s="11">
        <f t="shared" si="20"/>
        <v>0</v>
      </c>
      <c r="AC82" s="11">
        <f t="shared" ref="AC82:AD82" si="188">AB82</f>
        <v>0</v>
      </c>
      <c r="AD82" s="11">
        <f t="shared" si="188"/>
        <v>0</v>
      </c>
      <c r="AE82" s="11">
        <f t="shared" si="13"/>
        <v>0</v>
      </c>
      <c r="AF82" s="11">
        <f t="shared" ref="AF82:AG82" si="189">AE82</f>
        <v>0</v>
      </c>
      <c r="AG82" s="11">
        <f t="shared" si="189"/>
        <v>0</v>
      </c>
      <c r="AH82" s="11">
        <f t="shared" si="15"/>
        <v>0</v>
      </c>
      <c r="AI82" s="11">
        <f t="shared" ref="AI82:AJ82" si="190">AH82</f>
        <v>0</v>
      </c>
      <c r="AJ82" s="11">
        <f t="shared" si="190"/>
        <v>0</v>
      </c>
      <c r="AK82" s="11">
        <f t="shared" si="17"/>
        <v>0</v>
      </c>
      <c r="AL82" s="11">
        <f t="shared" ref="AL82:AM82" si="191">AK82</f>
        <v>0</v>
      </c>
      <c r="AM82" s="11">
        <f t="shared" si="191"/>
        <v>0</v>
      </c>
    </row>
    <row r="83" spans="2:39" s="11" customFormat="1" x14ac:dyDescent="0.2">
      <c r="B83" s="82">
        <f>'2-Budget JUSTIFY'!B82</f>
        <v>0</v>
      </c>
      <c r="C83" s="100">
        <f>'2-Budget JUSTIFY'!C82</f>
        <v>0</v>
      </c>
      <c r="D83" s="192"/>
      <c r="E83" s="192"/>
      <c r="F83" s="192"/>
      <c r="G83" s="190"/>
      <c r="H83" s="190"/>
      <c r="I83" s="190"/>
      <c r="J83" s="190"/>
      <c r="K83" s="190"/>
      <c r="M83" s="28">
        <f t="shared" si="9"/>
        <v>0</v>
      </c>
      <c r="N83" s="27">
        <f t="shared" si="2"/>
        <v>0</v>
      </c>
      <c r="O83" s="27">
        <f t="shared" si="3"/>
        <v>0</v>
      </c>
      <c r="P83" s="28">
        <f t="shared" si="10"/>
        <v>0</v>
      </c>
      <c r="Q83" s="27">
        <f t="shared" si="4"/>
        <v>0</v>
      </c>
      <c r="R83" s="27">
        <f t="shared" si="5"/>
        <v>0</v>
      </c>
      <c r="S83" s="28">
        <f t="shared" si="11"/>
        <v>0</v>
      </c>
      <c r="T83" s="27">
        <f t="shared" si="143"/>
        <v>0</v>
      </c>
      <c r="U83" s="27">
        <f t="shared" si="143"/>
        <v>0</v>
      </c>
      <c r="V83" s="28">
        <f t="shared" si="12"/>
        <v>0</v>
      </c>
      <c r="W83" s="27">
        <f t="shared" si="144"/>
        <v>0</v>
      </c>
      <c r="X83" s="27">
        <f t="shared" si="144"/>
        <v>0</v>
      </c>
      <c r="Y83" s="28">
        <f t="shared" si="19"/>
        <v>0</v>
      </c>
      <c r="Z83" s="27">
        <f t="shared" si="145"/>
        <v>0</v>
      </c>
      <c r="AA83" s="27">
        <f t="shared" si="145"/>
        <v>0</v>
      </c>
      <c r="AB83" s="11">
        <f t="shared" si="20"/>
        <v>0</v>
      </c>
      <c r="AC83" s="11">
        <f t="shared" ref="AC83:AD83" si="192">AB83</f>
        <v>0</v>
      </c>
      <c r="AD83" s="11">
        <f t="shared" si="192"/>
        <v>0</v>
      </c>
      <c r="AE83" s="11">
        <f t="shared" si="13"/>
        <v>0</v>
      </c>
      <c r="AF83" s="11">
        <f t="shared" ref="AF83:AG83" si="193">AE83</f>
        <v>0</v>
      </c>
      <c r="AG83" s="11">
        <f t="shared" si="193"/>
        <v>0</v>
      </c>
      <c r="AH83" s="11">
        <f t="shared" si="15"/>
        <v>0</v>
      </c>
      <c r="AI83" s="11">
        <f t="shared" ref="AI83:AJ83" si="194">AH83</f>
        <v>0</v>
      </c>
      <c r="AJ83" s="11">
        <f t="shared" si="194"/>
        <v>0</v>
      </c>
      <c r="AK83" s="11">
        <f t="shared" si="17"/>
        <v>0</v>
      </c>
      <c r="AL83" s="11">
        <f t="shared" ref="AL83:AM83" si="195">AK83</f>
        <v>0</v>
      </c>
      <c r="AM83" s="11">
        <f t="shared" si="195"/>
        <v>0</v>
      </c>
    </row>
    <row r="84" spans="2:39" s="11" customFormat="1" x14ac:dyDescent="0.2">
      <c r="B84" s="82">
        <f>'2-Budget JUSTIFY'!B83</f>
        <v>0</v>
      </c>
      <c r="C84" s="100">
        <f>'2-Budget JUSTIFY'!C83</f>
        <v>0</v>
      </c>
      <c r="D84" s="192"/>
      <c r="E84" s="192"/>
      <c r="F84" s="192"/>
      <c r="G84" s="190"/>
      <c r="H84" s="190"/>
      <c r="I84" s="190"/>
      <c r="J84" s="190"/>
      <c r="K84" s="190"/>
      <c r="M84" s="28">
        <f t="shared" si="9"/>
        <v>0</v>
      </c>
      <c r="N84" s="27">
        <f t="shared" si="2"/>
        <v>0</v>
      </c>
      <c r="O84" s="27">
        <f t="shared" si="3"/>
        <v>0</v>
      </c>
      <c r="P84" s="28">
        <f t="shared" si="10"/>
        <v>0</v>
      </c>
      <c r="Q84" s="27">
        <f t="shared" si="4"/>
        <v>0</v>
      </c>
      <c r="R84" s="27">
        <f t="shared" si="5"/>
        <v>0</v>
      </c>
      <c r="S84" s="28">
        <f t="shared" si="11"/>
        <v>0</v>
      </c>
      <c r="T84" s="27">
        <f t="shared" si="143"/>
        <v>0</v>
      </c>
      <c r="U84" s="27">
        <f t="shared" si="143"/>
        <v>0</v>
      </c>
      <c r="V84" s="28">
        <f t="shared" si="12"/>
        <v>0</v>
      </c>
      <c r="W84" s="27">
        <f t="shared" si="144"/>
        <v>0</v>
      </c>
      <c r="X84" s="27">
        <f t="shared" si="144"/>
        <v>0</v>
      </c>
      <c r="Y84" s="28">
        <f t="shared" si="19"/>
        <v>0</v>
      </c>
      <c r="Z84" s="27">
        <f t="shared" si="145"/>
        <v>0</v>
      </c>
      <c r="AA84" s="27">
        <f t="shared" si="145"/>
        <v>0</v>
      </c>
      <c r="AB84" s="11">
        <f t="shared" si="20"/>
        <v>0</v>
      </c>
      <c r="AC84" s="11">
        <f t="shared" ref="AC84:AD84" si="196">AB84</f>
        <v>0</v>
      </c>
      <c r="AD84" s="11">
        <f t="shared" si="196"/>
        <v>0</v>
      </c>
      <c r="AE84" s="11">
        <f t="shared" si="13"/>
        <v>0</v>
      </c>
      <c r="AF84" s="11">
        <f t="shared" ref="AF84:AG84" si="197">AE84</f>
        <v>0</v>
      </c>
      <c r="AG84" s="11">
        <f t="shared" si="197"/>
        <v>0</v>
      </c>
      <c r="AH84" s="11">
        <f t="shared" si="15"/>
        <v>0</v>
      </c>
      <c r="AI84" s="11">
        <f t="shared" ref="AI84:AJ84" si="198">AH84</f>
        <v>0</v>
      </c>
      <c r="AJ84" s="11">
        <f t="shared" si="198"/>
        <v>0</v>
      </c>
      <c r="AK84" s="11">
        <f t="shared" si="17"/>
        <v>0</v>
      </c>
      <c r="AL84" s="11">
        <f t="shared" ref="AL84:AM84" si="199">AK84</f>
        <v>0</v>
      </c>
      <c r="AM84" s="11">
        <f t="shared" si="199"/>
        <v>0</v>
      </c>
    </row>
    <row r="85" spans="2:39" s="11" customFormat="1" x14ac:dyDescent="0.2">
      <c r="B85" s="82">
        <f>'2-Budget JUSTIFY'!B84</f>
        <v>0</v>
      </c>
      <c r="C85" s="100">
        <f>'2-Budget JUSTIFY'!C84</f>
        <v>0</v>
      </c>
      <c r="D85" s="192"/>
      <c r="E85" s="192"/>
      <c r="F85" s="192"/>
      <c r="G85" s="190"/>
      <c r="H85" s="190"/>
      <c r="I85" s="190"/>
      <c r="J85" s="190"/>
      <c r="K85" s="190"/>
      <c r="M85" s="28">
        <f t="shared" si="9"/>
        <v>0</v>
      </c>
      <c r="N85" s="27">
        <f t="shared" si="2"/>
        <v>0</v>
      </c>
      <c r="O85" s="27">
        <f t="shared" si="3"/>
        <v>0</v>
      </c>
      <c r="P85" s="28">
        <f t="shared" si="10"/>
        <v>0</v>
      </c>
      <c r="Q85" s="27">
        <f t="shared" si="4"/>
        <v>0</v>
      </c>
      <c r="R85" s="27">
        <f t="shared" si="5"/>
        <v>0</v>
      </c>
      <c r="S85" s="28">
        <f t="shared" si="11"/>
        <v>0</v>
      </c>
      <c r="T85" s="27">
        <f t="shared" si="143"/>
        <v>0</v>
      </c>
      <c r="U85" s="27">
        <f t="shared" si="143"/>
        <v>0</v>
      </c>
      <c r="V85" s="28">
        <f t="shared" si="12"/>
        <v>0</v>
      </c>
      <c r="W85" s="27">
        <f t="shared" si="144"/>
        <v>0</v>
      </c>
      <c r="X85" s="27">
        <f t="shared" si="144"/>
        <v>0</v>
      </c>
      <c r="Y85" s="28">
        <f t="shared" si="19"/>
        <v>0</v>
      </c>
      <c r="Z85" s="27">
        <f t="shared" si="145"/>
        <v>0</v>
      </c>
      <c r="AA85" s="27">
        <f t="shared" si="145"/>
        <v>0</v>
      </c>
      <c r="AB85" s="11">
        <f t="shared" si="20"/>
        <v>0</v>
      </c>
      <c r="AC85" s="11">
        <f t="shared" ref="AC85:AD85" si="200">AB85</f>
        <v>0</v>
      </c>
      <c r="AD85" s="11">
        <f t="shared" si="200"/>
        <v>0</v>
      </c>
      <c r="AE85" s="11">
        <f t="shared" si="13"/>
        <v>0</v>
      </c>
      <c r="AF85" s="11">
        <f t="shared" ref="AF85:AG85" si="201">AE85</f>
        <v>0</v>
      </c>
      <c r="AG85" s="11">
        <f t="shared" si="201"/>
        <v>0</v>
      </c>
      <c r="AH85" s="11">
        <f t="shared" si="15"/>
        <v>0</v>
      </c>
      <c r="AI85" s="11">
        <f t="shared" ref="AI85:AJ85" si="202">AH85</f>
        <v>0</v>
      </c>
      <c r="AJ85" s="11">
        <f t="shared" si="202"/>
        <v>0</v>
      </c>
      <c r="AK85" s="11">
        <f t="shared" si="17"/>
        <v>0</v>
      </c>
      <c r="AL85" s="11">
        <f t="shared" ref="AL85:AM85" si="203">AK85</f>
        <v>0</v>
      </c>
      <c r="AM85" s="11">
        <f t="shared" si="203"/>
        <v>0</v>
      </c>
    </row>
    <row r="86" spans="2:39" s="11" customFormat="1" x14ac:dyDescent="0.2">
      <c r="B86" s="83">
        <f>'2-Budget JUSTIFY'!B85</f>
        <v>0</v>
      </c>
      <c r="C86" s="102">
        <f>'2-Budget JUSTIFY'!C85</f>
        <v>0</v>
      </c>
      <c r="D86" s="193"/>
      <c r="E86" s="193"/>
      <c r="F86" s="193"/>
      <c r="G86" s="191"/>
      <c r="H86" s="191"/>
      <c r="I86" s="191"/>
      <c r="J86" s="191"/>
      <c r="K86" s="191"/>
      <c r="M86" s="28">
        <f t="shared" si="9"/>
        <v>0</v>
      </c>
      <c r="N86" s="27">
        <f t="shared" si="2"/>
        <v>0</v>
      </c>
      <c r="O86" s="27">
        <f t="shared" si="3"/>
        <v>0</v>
      </c>
      <c r="P86" s="28">
        <f t="shared" si="10"/>
        <v>0</v>
      </c>
      <c r="Q86" s="27">
        <f t="shared" si="4"/>
        <v>0</v>
      </c>
      <c r="R86" s="27">
        <f t="shared" si="5"/>
        <v>0</v>
      </c>
      <c r="S86" s="28">
        <f t="shared" si="11"/>
        <v>0</v>
      </c>
      <c r="T86" s="27">
        <f t="shared" si="143"/>
        <v>0</v>
      </c>
      <c r="U86" s="27">
        <f t="shared" si="143"/>
        <v>0</v>
      </c>
      <c r="V86" s="28">
        <f t="shared" si="12"/>
        <v>0</v>
      </c>
      <c r="W86" s="27">
        <f t="shared" si="144"/>
        <v>0</v>
      </c>
      <c r="X86" s="27">
        <f t="shared" si="144"/>
        <v>0</v>
      </c>
      <c r="Y86" s="28">
        <f t="shared" si="19"/>
        <v>0</v>
      </c>
      <c r="Z86" s="27">
        <f t="shared" si="145"/>
        <v>0</v>
      </c>
      <c r="AA86" s="27">
        <f t="shared" si="145"/>
        <v>0</v>
      </c>
      <c r="AB86" s="11">
        <f t="shared" si="20"/>
        <v>0</v>
      </c>
      <c r="AC86" s="11">
        <f t="shared" ref="AC86:AD86" si="204">AB86</f>
        <v>0</v>
      </c>
      <c r="AD86" s="11">
        <f t="shared" si="204"/>
        <v>0</v>
      </c>
      <c r="AE86" s="11">
        <f t="shared" si="13"/>
        <v>0</v>
      </c>
      <c r="AF86" s="11">
        <f t="shared" ref="AF86:AG86" si="205">AE86</f>
        <v>0</v>
      </c>
      <c r="AG86" s="11">
        <f t="shared" si="205"/>
        <v>0</v>
      </c>
      <c r="AH86" s="11">
        <f t="shared" si="15"/>
        <v>0</v>
      </c>
      <c r="AI86" s="11">
        <f t="shared" ref="AI86:AJ86" si="206">AH86</f>
        <v>0</v>
      </c>
      <c r="AJ86" s="11">
        <f t="shared" si="206"/>
        <v>0</v>
      </c>
      <c r="AK86" s="11">
        <f t="shared" si="17"/>
        <v>0</v>
      </c>
      <c r="AL86" s="11">
        <f t="shared" ref="AL86:AM86" si="207">AK86</f>
        <v>0</v>
      </c>
      <c r="AM86" s="11">
        <f t="shared" si="207"/>
        <v>0</v>
      </c>
    </row>
    <row r="87" spans="2:39" s="11" customFormat="1" ht="14.25" x14ac:dyDescent="0.2">
      <c r="B87" s="89" t="str">
        <f>'2-Budget JUSTIFY'!B86</f>
        <v>600 - CONTRACTUAL</v>
      </c>
      <c r="C87" s="101">
        <f>SUM(C88:C97)</f>
        <v>0</v>
      </c>
      <c r="D87" s="101">
        <f>SUM(D88:D97)</f>
        <v>0</v>
      </c>
      <c r="E87" s="101">
        <f>SUM(E88:E97)</f>
        <v>0</v>
      </c>
      <c r="F87" s="101">
        <f t="shared" ref="F87:G87" si="208">SUM(F88:F97)</f>
        <v>0</v>
      </c>
      <c r="G87" s="101">
        <f t="shared" si="208"/>
        <v>0</v>
      </c>
      <c r="H87" s="101">
        <f t="shared" ref="H87:K87" si="209">SUM(H88:H97)</f>
        <v>0</v>
      </c>
      <c r="I87" s="101">
        <f t="shared" si="209"/>
        <v>0</v>
      </c>
      <c r="J87" s="101">
        <f t="shared" si="209"/>
        <v>0</v>
      </c>
      <c r="K87" s="101">
        <f t="shared" si="209"/>
        <v>0</v>
      </c>
      <c r="M87" s="28">
        <f t="shared" si="9"/>
        <v>0</v>
      </c>
      <c r="N87" s="27">
        <f t="shared" si="2"/>
        <v>0</v>
      </c>
      <c r="O87" s="27">
        <f t="shared" si="3"/>
        <v>0</v>
      </c>
      <c r="P87" s="28">
        <f t="shared" si="10"/>
        <v>0</v>
      </c>
      <c r="Q87" s="27">
        <f t="shared" si="4"/>
        <v>0</v>
      </c>
      <c r="R87" s="27">
        <f t="shared" si="5"/>
        <v>0</v>
      </c>
      <c r="S87" s="28">
        <f t="shared" si="11"/>
        <v>0</v>
      </c>
      <c r="T87" s="27">
        <f t="shared" si="143"/>
        <v>0</v>
      </c>
      <c r="U87" s="27">
        <f t="shared" si="143"/>
        <v>0</v>
      </c>
      <c r="V87" s="28">
        <f t="shared" si="12"/>
        <v>0</v>
      </c>
      <c r="W87" s="27">
        <f t="shared" si="144"/>
        <v>0</v>
      </c>
      <c r="X87" s="27">
        <f t="shared" si="144"/>
        <v>0</v>
      </c>
      <c r="Y87" s="28">
        <f t="shared" si="19"/>
        <v>0</v>
      </c>
      <c r="Z87" s="27">
        <f t="shared" si="145"/>
        <v>0</v>
      </c>
      <c r="AA87" s="27">
        <f t="shared" si="145"/>
        <v>0</v>
      </c>
      <c r="AB87" s="11">
        <f t="shared" si="20"/>
        <v>0</v>
      </c>
      <c r="AC87" s="11">
        <f t="shared" ref="AC87:AD87" si="210">AB87</f>
        <v>0</v>
      </c>
      <c r="AD87" s="11">
        <f t="shared" si="210"/>
        <v>0</v>
      </c>
      <c r="AE87" s="11">
        <f t="shared" si="13"/>
        <v>0</v>
      </c>
      <c r="AF87" s="11">
        <f t="shared" ref="AF87:AG87" si="211">AE87</f>
        <v>0</v>
      </c>
      <c r="AG87" s="11">
        <f t="shared" si="211"/>
        <v>0</v>
      </c>
      <c r="AH87" s="11">
        <f t="shared" si="15"/>
        <v>0</v>
      </c>
      <c r="AI87" s="11">
        <f t="shared" ref="AI87:AJ87" si="212">AH87</f>
        <v>0</v>
      </c>
      <c r="AJ87" s="11">
        <f t="shared" si="212"/>
        <v>0</v>
      </c>
      <c r="AK87" s="11">
        <f t="shared" si="17"/>
        <v>0</v>
      </c>
      <c r="AL87" s="11">
        <f t="shared" ref="AL87:AM87" si="213">AK87</f>
        <v>0</v>
      </c>
      <c r="AM87" s="11">
        <f t="shared" si="213"/>
        <v>0</v>
      </c>
    </row>
    <row r="88" spans="2:39" s="11" customFormat="1" x14ac:dyDescent="0.2">
      <c r="B88" s="81">
        <f>'2-Budget JUSTIFY'!B87</f>
        <v>0</v>
      </c>
      <c r="C88" s="99">
        <f>'2-Budget JUSTIFY'!C87</f>
        <v>0</v>
      </c>
      <c r="D88" s="194"/>
      <c r="E88" s="194"/>
      <c r="F88" s="194"/>
      <c r="G88" s="189"/>
      <c r="H88" s="189"/>
      <c r="I88" s="189"/>
      <c r="J88" s="189"/>
      <c r="K88" s="189"/>
      <c r="M88" s="28">
        <f t="shared" si="9"/>
        <v>0</v>
      </c>
      <c r="N88" s="27">
        <f t="shared" si="2"/>
        <v>0</v>
      </c>
      <c r="O88" s="27">
        <f t="shared" si="3"/>
        <v>0</v>
      </c>
      <c r="P88" s="28">
        <f t="shared" si="10"/>
        <v>0</v>
      </c>
      <c r="Q88" s="27">
        <f t="shared" si="4"/>
        <v>0</v>
      </c>
      <c r="R88" s="27">
        <f t="shared" si="5"/>
        <v>0</v>
      </c>
      <c r="S88" s="28">
        <f t="shared" si="11"/>
        <v>0</v>
      </c>
      <c r="T88" s="27">
        <f t="shared" si="143"/>
        <v>0</v>
      </c>
      <c r="U88" s="27">
        <f t="shared" si="143"/>
        <v>0</v>
      </c>
      <c r="V88" s="28">
        <f t="shared" si="12"/>
        <v>0</v>
      </c>
      <c r="W88" s="27">
        <f t="shared" si="144"/>
        <v>0</v>
      </c>
      <c r="X88" s="27">
        <f t="shared" si="144"/>
        <v>0</v>
      </c>
      <c r="Y88" s="28">
        <f t="shared" si="19"/>
        <v>0</v>
      </c>
      <c r="Z88" s="27">
        <f t="shared" si="145"/>
        <v>0</v>
      </c>
      <c r="AA88" s="27">
        <f t="shared" si="145"/>
        <v>0</v>
      </c>
      <c r="AB88" s="11">
        <f t="shared" si="20"/>
        <v>0</v>
      </c>
      <c r="AC88" s="11">
        <f t="shared" ref="AC88:AD88" si="214">AB88</f>
        <v>0</v>
      </c>
      <c r="AD88" s="11">
        <f t="shared" si="214"/>
        <v>0</v>
      </c>
      <c r="AE88" s="11">
        <f t="shared" si="13"/>
        <v>0</v>
      </c>
      <c r="AF88" s="11">
        <f t="shared" ref="AF88:AG88" si="215">AE88</f>
        <v>0</v>
      </c>
      <c r="AG88" s="11">
        <f t="shared" si="215"/>
        <v>0</v>
      </c>
      <c r="AH88" s="11">
        <f t="shared" si="15"/>
        <v>0</v>
      </c>
      <c r="AI88" s="11">
        <f t="shared" ref="AI88:AJ88" si="216">AH88</f>
        <v>0</v>
      </c>
      <c r="AJ88" s="11">
        <f t="shared" si="216"/>
        <v>0</v>
      </c>
      <c r="AK88" s="11">
        <f t="shared" si="17"/>
        <v>0</v>
      </c>
      <c r="AL88" s="11">
        <f t="shared" ref="AL88:AM88" si="217">AK88</f>
        <v>0</v>
      </c>
      <c r="AM88" s="11">
        <f t="shared" si="217"/>
        <v>0</v>
      </c>
    </row>
    <row r="89" spans="2:39" s="11" customFormat="1" x14ac:dyDescent="0.2">
      <c r="B89" s="82">
        <f>'2-Budget JUSTIFY'!B88</f>
        <v>0</v>
      </c>
      <c r="C89" s="100">
        <f>'2-Budget JUSTIFY'!C88</f>
        <v>0</v>
      </c>
      <c r="D89" s="192"/>
      <c r="E89" s="192"/>
      <c r="F89" s="192"/>
      <c r="G89" s="190"/>
      <c r="H89" s="190"/>
      <c r="I89" s="190"/>
      <c r="J89" s="190"/>
      <c r="K89" s="190"/>
      <c r="M89" s="28">
        <f t="shared" si="9"/>
        <v>0</v>
      </c>
      <c r="N89" s="27">
        <f t="shared" si="2"/>
        <v>0</v>
      </c>
      <c r="O89" s="27">
        <f t="shared" si="3"/>
        <v>0</v>
      </c>
      <c r="P89" s="28">
        <f t="shared" si="10"/>
        <v>0</v>
      </c>
      <c r="Q89" s="27">
        <f t="shared" si="4"/>
        <v>0</v>
      </c>
      <c r="R89" s="27">
        <f t="shared" si="5"/>
        <v>0</v>
      </c>
      <c r="S89" s="28">
        <f t="shared" si="11"/>
        <v>0</v>
      </c>
      <c r="T89" s="27">
        <f t="shared" si="143"/>
        <v>0</v>
      </c>
      <c r="U89" s="27">
        <f t="shared" si="143"/>
        <v>0</v>
      </c>
      <c r="V89" s="28">
        <f t="shared" si="12"/>
        <v>0</v>
      </c>
      <c r="W89" s="27">
        <f t="shared" si="144"/>
        <v>0</v>
      </c>
      <c r="X89" s="27">
        <f t="shared" si="144"/>
        <v>0</v>
      </c>
      <c r="Y89" s="28">
        <f t="shared" si="19"/>
        <v>0</v>
      </c>
      <c r="Z89" s="27">
        <f t="shared" si="145"/>
        <v>0</v>
      </c>
      <c r="AA89" s="27">
        <f t="shared" si="145"/>
        <v>0</v>
      </c>
      <c r="AB89" s="11">
        <f t="shared" si="20"/>
        <v>0</v>
      </c>
      <c r="AC89" s="11">
        <f t="shared" ref="AC89:AD89" si="218">AB89</f>
        <v>0</v>
      </c>
      <c r="AD89" s="11">
        <f t="shared" si="218"/>
        <v>0</v>
      </c>
      <c r="AE89" s="11">
        <f t="shared" si="13"/>
        <v>0</v>
      </c>
      <c r="AF89" s="11">
        <f t="shared" ref="AF89:AG89" si="219">AE89</f>
        <v>0</v>
      </c>
      <c r="AG89" s="11">
        <f t="shared" si="219"/>
        <v>0</v>
      </c>
      <c r="AH89" s="11">
        <f t="shared" si="15"/>
        <v>0</v>
      </c>
      <c r="AI89" s="11">
        <f t="shared" ref="AI89:AJ89" si="220">AH89</f>
        <v>0</v>
      </c>
      <c r="AJ89" s="11">
        <f t="shared" si="220"/>
        <v>0</v>
      </c>
      <c r="AK89" s="11">
        <f t="shared" si="17"/>
        <v>0</v>
      </c>
      <c r="AL89" s="11">
        <f t="shared" ref="AL89:AM89" si="221">AK89</f>
        <v>0</v>
      </c>
      <c r="AM89" s="11">
        <f t="shared" si="221"/>
        <v>0</v>
      </c>
    </row>
    <row r="90" spans="2:39" s="11" customFormat="1" x14ac:dyDescent="0.2">
      <c r="B90" s="82">
        <f>'2-Budget JUSTIFY'!B89</f>
        <v>0</v>
      </c>
      <c r="C90" s="100">
        <f>'2-Budget JUSTIFY'!C89</f>
        <v>0</v>
      </c>
      <c r="D90" s="192"/>
      <c r="E90" s="192"/>
      <c r="F90" s="192"/>
      <c r="G90" s="190"/>
      <c r="H90" s="190"/>
      <c r="I90" s="190"/>
      <c r="J90" s="190"/>
      <c r="K90" s="190"/>
      <c r="M90" s="28">
        <f t="shared" si="9"/>
        <v>0</v>
      </c>
      <c r="N90" s="27">
        <f t="shared" si="2"/>
        <v>0</v>
      </c>
      <c r="O90" s="27">
        <f t="shared" si="3"/>
        <v>0</v>
      </c>
      <c r="P90" s="28">
        <f t="shared" si="10"/>
        <v>0</v>
      </c>
      <c r="Q90" s="27">
        <f t="shared" si="4"/>
        <v>0</v>
      </c>
      <c r="R90" s="27">
        <f t="shared" si="5"/>
        <v>0</v>
      </c>
      <c r="S90" s="28">
        <f t="shared" si="11"/>
        <v>0</v>
      </c>
      <c r="T90" s="27">
        <f t="shared" si="143"/>
        <v>0</v>
      </c>
      <c r="U90" s="27">
        <f t="shared" si="143"/>
        <v>0</v>
      </c>
      <c r="V90" s="28">
        <f t="shared" si="12"/>
        <v>0</v>
      </c>
      <c r="W90" s="27">
        <f t="shared" si="144"/>
        <v>0</v>
      </c>
      <c r="X90" s="27">
        <f t="shared" si="144"/>
        <v>0</v>
      </c>
      <c r="Y90" s="28">
        <f t="shared" si="19"/>
        <v>0</v>
      </c>
      <c r="Z90" s="27">
        <f t="shared" si="145"/>
        <v>0</v>
      </c>
      <c r="AA90" s="27">
        <f t="shared" si="145"/>
        <v>0</v>
      </c>
      <c r="AB90" s="11">
        <f t="shared" si="20"/>
        <v>0</v>
      </c>
      <c r="AC90" s="11">
        <f t="shared" ref="AC90:AD90" si="222">AB90</f>
        <v>0</v>
      </c>
      <c r="AD90" s="11">
        <f t="shared" si="222"/>
        <v>0</v>
      </c>
      <c r="AE90" s="11">
        <f t="shared" si="13"/>
        <v>0</v>
      </c>
      <c r="AF90" s="11">
        <f t="shared" ref="AF90:AG90" si="223">AE90</f>
        <v>0</v>
      </c>
      <c r="AG90" s="11">
        <f t="shared" si="223"/>
        <v>0</v>
      </c>
      <c r="AH90" s="11">
        <f t="shared" si="15"/>
        <v>0</v>
      </c>
      <c r="AI90" s="11">
        <f t="shared" ref="AI90:AJ90" si="224">AH90</f>
        <v>0</v>
      </c>
      <c r="AJ90" s="11">
        <f t="shared" si="224"/>
        <v>0</v>
      </c>
      <c r="AK90" s="11">
        <f t="shared" si="17"/>
        <v>0</v>
      </c>
      <c r="AL90" s="11">
        <f t="shared" ref="AL90:AM90" si="225">AK90</f>
        <v>0</v>
      </c>
      <c r="AM90" s="11">
        <f t="shared" si="225"/>
        <v>0</v>
      </c>
    </row>
    <row r="91" spans="2:39" s="11" customFormat="1" x14ac:dyDescent="0.2">
      <c r="B91" s="82">
        <f>'2-Budget JUSTIFY'!B90</f>
        <v>0</v>
      </c>
      <c r="C91" s="100">
        <f>'2-Budget JUSTIFY'!C90</f>
        <v>0</v>
      </c>
      <c r="D91" s="192"/>
      <c r="E91" s="192"/>
      <c r="F91" s="192"/>
      <c r="G91" s="190"/>
      <c r="H91" s="190"/>
      <c r="I91" s="190"/>
      <c r="J91" s="190"/>
      <c r="K91" s="190"/>
      <c r="M91" s="28">
        <f t="shared" si="9"/>
        <v>0</v>
      </c>
      <c r="N91" s="27">
        <f t="shared" si="2"/>
        <v>0</v>
      </c>
      <c r="O91" s="27">
        <f t="shared" si="3"/>
        <v>0</v>
      </c>
      <c r="P91" s="28">
        <f t="shared" si="10"/>
        <v>0</v>
      </c>
      <c r="Q91" s="27">
        <f t="shared" si="4"/>
        <v>0</v>
      </c>
      <c r="R91" s="27">
        <f t="shared" si="5"/>
        <v>0</v>
      </c>
      <c r="S91" s="28">
        <f t="shared" si="11"/>
        <v>0</v>
      </c>
      <c r="T91" s="27">
        <f t="shared" si="143"/>
        <v>0</v>
      </c>
      <c r="U91" s="27">
        <f t="shared" si="143"/>
        <v>0</v>
      </c>
      <c r="V91" s="28">
        <f t="shared" si="12"/>
        <v>0</v>
      </c>
      <c r="W91" s="27">
        <f t="shared" si="144"/>
        <v>0</v>
      </c>
      <c r="X91" s="27">
        <f t="shared" si="144"/>
        <v>0</v>
      </c>
      <c r="Y91" s="28">
        <f t="shared" si="19"/>
        <v>0</v>
      </c>
      <c r="Z91" s="27">
        <f t="shared" si="145"/>
        <v>0</v>
      </c>
      <c r="AA91" s="27">
        <f t="shared" si="145"/>
        <v>0</v>
      </c>
      <c r="AB91" s="11">
        <f t="shared" si="20"/>
        <v>0</v>
      </c>
      <c r="AC91" s="11">
        <f t="shared" ref="AC91:AD91" si="226">AB91</f>
        <v>0</v>
      </c>
      <c r="AD91" s="11">
        <f t="shared" si="226"/>
        <v>0</v>
      </c>
      <c r="AE91" s="11">
        <f t="shared" si="13"/>
        <v>0</v>
      </c>
      <c r="AF91" s="11">
        <f t="shared" ref="AF91:AG91" si="227">AE91</f>
        <v>0</v>
      </c>
      <c r="AG91" s="11">
        <f t="shared" si="227"/>
        <v>0</v>
      </c>
      <c r="AH91" s="11">
        <f t="shared" si="15"/>
        <v>0</v>
      </c>
      <c r="AI91" s="11">
        <f t="shared" ref="AI91:AJ91" si="228">AH91</f>
        <v>0</v>
      </c>
      <c r="AJ91" s="11">
        <f t="shared" si="228"/>
        <v>0</v>
      </c>
      <c r="AK91" s="11">
        <f t="shared" si="17"/>
        <v>0</v>
      </c>
      <c r="AL91" s="11">
        <f t="shared" ref="AL91:AM91" si="229">AK91</f>
        <v>0</v>
      </c>
      <c r="AM91" s="11">
        <f t="shared" si="229"/>
        <v>0</v>
      </c>
    </row>
    <row r="92" spans="2:39" s="11" customFormat="1" x14ac:dyDescent="0.2">
      <c r="B92" s="82">
        <f>'2-Budget JUSTIFY'!B91</f>
        <v>0</v>
      </c>
      <c r="C92" s="100">
        <f>'2-Budget JUSTIFY'!C91</f>
        <v>0</v>
      </c>
      <c r="D92" s="192"/>
      <c r="E92" s="192"/>
      <c r="F92" s="192"/>
      <c r="G92" s="190"/>
      <c r="H92" s="190"/>
      <c r="I92" s="190"/>
      <c r="J92" s="190"/>
      <c r="K92" s="190"/>
      <c r="M92" s="28">
        <f t="shared" si="9"/>
        <v>0</v>
      </c>
      <c r="N92" s="27">
        <f t="shared" si="2"/>
        <v>0</v>
      </c>
      <c r="O92" s="27">
        <f t="shared" si="3"/>
        <v>0</v>
      </c>
      <c r="P92" s="28">
        <f t="shared" si="10"/>
        <v>0</v>
      </c>
      <c r="Q92" s="27">
        <f t="shared" si="4"/>
        <v>0</v>
      </c>
      <c r="R92" s="27">
        <f t="shared" si="5"/>
        <v>0</v>
      </c>
      <c r="S92" s="28">
        <f t="shared" si="11"/>
        <v>0</v>
      </c>
      <c r="T92" s="27">
        <f t="shared" ref="T92:U111" si="230">S92</f>
        <v>0</v>
      </c>
      <c r="U92" s="27">
        <f t="shared" si="230"/>
        <v>0</v>
      </c>
      <c r="V92" s="28">
        <f t="shared" si="12"/>
        <v>0</v>
      </c>
      <c r="W92" s="27">
        <f t="shared" ref="W92:X111" si="231">V92</f>
        <v>0</v>
      </c>
      <c r="X92" s="27">
        <f t="shared" si="231"/>
        <v>0</v>
      </c>
      <c r="Y92" s="28">
        <f t="shared" si="19"/>
        <v>0</v>
      </c>
      <c r="Z92" s="27">
        <f t="shared" ref="Z92:AA111" si="232">Y92</f>
        <v>0</v>
      </c>
      <c r="AA92" s="27">
        <f t="shared" si="232"/>
        <v>0</v>
      </c>
      <c r="AB92" s="11">
        <f t="shared" si="20"/>
        <v>0</v>
      </c>
      <c r="AC92" s="11">
        <f t="shared" ref="AC92:AD92" si="233">AB92</f>
        <v>0</v>
      </c>
      <c r="AD92" s="11">
        <f t="shared" si="233"/>
        <v>0</v>
      </c>
      <c r="AE92" s="11">
        <f t="shared" si="13"/>
        <v>0</v>
      </c>
      <c r="AF92" s="11">
        <f t="shared" ref="AF92:AG92" si="234">AE92</f>
        <v>0</v>
      </c>
      <c r="AG92" s="11">
        <f t="shared" si="234"/>
        <v>0</v>
      </c>
      <c r="AH92" s="11">
        <f t="shared" si="15"/>
        <v>0</v>
      </c>
      <c r="AI92" s="11">
        <f t="shared" ref="AI92:AJ92" si="235">AH92</f>
        <v>0</v>
      </c>
      <c r="AJ92" s="11">
        <f t="shared" si="235"/>
        <v>0</v>
      </c>
      <c r="AK92" s="11">
        <f t="shared" si="17"/>
        <v>0</v>
      </c>
      <c r="AL92" s="11">
        <f t="shared" ref="AL92:AM92" si="236">AK92</f>
        <v>0</v>
      </c>
      <c r="AM92" s="11">
        <f t="shared" si="236"/>
        <v>0</v>
      </c>
    </row>
    <row r="93" spans="2:39" s="11" customFormat="1" x14ac:dyDescent="0.2">
      <c r="B93" s="82">
        <f>'2-Budget JUSTIFY'!B92</f>
        <v>0</v>
      </c>
      <c r="C93" s="100">
        <f>'2-Budget JUSTIFY'!C92</f>
        <v>0</v>
      </c>
      <c r="D93" s="192"/>
      <c r="E93" s="192"/>
      <c r="F93" s="192"/>
      <c r="G93" s="190"/>
      <c r="H93" s="190"/>
      <c r="I93" s="190"/>
      <c r="J93" s="190"/>
      <c r="K93" s="190"/>
      <c r="M93" s="28">
        <f t="shared" si="9"/>
        <v>0</v>
      </c>
      <c r="N93" s="27">
        <f t="shared" si="2"/>
        <v>0</v>
      </c>
      <c r="O93" s="27">
        <f t="shared" si="3"/>
        <v>0</v>
      </c>
      <c r="P93" s="28">
        <f t="shared" si="10"/>
        <v>0</v>
      </c>
      <c r="Q93" s="27">
        <f t="shared" si="4"/>
        <v>0</v>
      </c>
      <c r="R93" s="27">
        <f t="shared" si="5"/>
        <v>0</v>
      </c>
      <c r="S93" s="28">
        <f t="shared" si="11"/>
        <v>0</v>
      </c>
      <c r="T93" s="27">
        <f t="shared" si="230"/>
        <v>0</v>
      </c>
      <c r="U93" s="27">
        <f t="shared" si="230"/>
        <v>0</v>
      </c>
      <c r="V93" s="28">
        <f t="shared" si="12"/>
        <v>0</v>
      </c>
      <c r="W93" s="27">
        <f t="shared" si="231"/>
        <v>0</v>
      </c>
      <c r="X93" s="27">
        <f t="shared" si="231"/>
        <v>0</v>
      </c>
      <c r="Y93" s="28">
        <f t="shared" si="19"/>
        <v>0</v>
      </c>
      <c r="Z93" s="27">
        <f t="shared" si="232"/>
        <v>0</v>
      </c>
      <c r="AA93" s="27">
        <f t="shared" si="232"/>
        <v>0</v>
      </c>
      <c r="AB93" s="11">
        <f t="shared" si="20"/>
        <v>0</v>
      </c>
      <c r="AC93" s="11">
        <f t="shared" ref="AC93:AD93" si="237">AB93</f>
        <v>0</v>
      </c>
      <c r="AD93" s="11">
        <f t="shared" si="237"/>
        <v>0</v>
      </c>
      <c r="AE93" s="11">
        <f t="shared" si="13"/>
        <v>0</v>
      </c>
      <c r="AF93" s="11">
        <f t="shared" ref="AF93:AG93" si="238">AE93</f>
        <v>0</v>
      </c>
      <c r="AG93" s="11">
        <f t="shared" si="238"/>
        <v>0</v>
      </c>
      <c r="AH93" s="11">
        <f t="shared" si="15"/>
        <v>0</v>
      </c>
      <c r="AI93" s="11">
        <f t="shared" ref="AI93:AJ93" si="239">AH93</f>
        <v>0</v>
      </c>
      <c r="AJ93" s="11">
        <f t="shared" si="239"/>
        <v>0</v>
      </c>
      <c r="AK93" s="11">
        <f t="shared" si="17"/>
        <v>0</v>
      </c>
      <c r="AL93" s="11">
        <f t="shared" ref="AL93:AM93" si="240">AK93</f>
        <v>0</v>
      </c>
      <c r="AM93" s="11">
        <f t="shared" si="240"/>
        <v>0</v>
      </c>
    </row>
    <row r="94" spans="2:39" s="11" customFormat="1" x14ac:dyDescent="0.2">
      <c r="B94" s="82">
        <f>'2-Budget JUSTIFY'!B93</f>
        <v>0</v>
      </c>
      <c r="C94" s="100">
        <f>'2-Budget JUSTIFY'!C93</f>
        <v>0</v>
      </c>
      <c r="D94" s="192"/>
      <c r="E94" s="192"/>
      <c r="F94" s="192"/>
      <c r="G94" s="190"/>
      <c r="H94" s="190"/>
      <c r="I94" s="190"/>
      <c r="J94" s="190"/>
      <c r="K94" s="190"/>
      <c r="M94" s="28">
        <f t="shared" si="9"/>
        <v>0</v>
      </c>
      <c r="N94" s="27">
        <f t="shared" si="2"/>
        <v>0</v>
      </c>
      <c r="O94" s="27">
        <f t="shared" si="3"/>
        <v>0</v>
      </c>
      <c r="P94" s="28">
        <f t="shared" si="10"/>
        <v>0</v>
      </c>
      <c r="Q94" s="27">
        <f t="shared" si="4"/>
        <v>0</v>
      </c>
      <c r="R94" s="27">
        <f t="shared" si="5"/>
        <v>0</v>
      </c>
      <c r="S94" s="28">
        <f t="shared" si="11"/>
        <v>0</v>
      </c>
      <c r="T94" s="27">
        <f t="shared" si="230"/>
        <v>0</v>
      </c>
      <c r="U94" s="27">
        <f t="shared" si="230"/>
        <v>0</v>
      </c>
      <c r="V94" s="28">
        <f t="shared" si="12"/>
        <v>0</v>
      </c>
      <c r="W94" s="27">
        <f t="shared" si="231"/>
        <v>0</v>
      </c>
      <c r="X94" s="27">
        <f t="shared" si="231"/>
        <v>0</v>
      </c>
      <c r="Y94" s="28">
        <f t="shared" si="19"/>
        <v>0</v>
      </c>
      <c r="Z94" s="27">
        <f t="shared" si="232"/>
        <v>0</v>
      </c>
      <c r="AA94" s="27">
        <f t="shared" si="232"/>
        <v>0</v>
      </c>
      <c r="AB94" s="11">
        <f t="shared" si="20"/>
        <v>0</v>
      </c>
      <c r="AC94" s="11">
        <f t="shared" ref="AC94:AD94" si="241">AB94</f>
        <v>0</v>
      </c>
      <c r="AD94" s="11">
        <f t="shared" si="241"/>
        <v>0</v>
      </c>
      <c r="AE94" s="11">
        <f t="shared" si="13"/>
        <v>0</v>
      </c>
      <c r="AF94" s="11">
        <f t="shared" ref="AF94:AG94" si="242">AE94</f>
        <v>0</v>
      </c>
      <c r="AG94" s="11">
        <f t="shared" si="242"/>
        <v>0</v>
      </c>
      <c r="AH94" s="11">
        <f t="shared" si="15"/>
        <v>0</v>
      </c>
      <c r="AI94" s="11">
        <f t="shared" ref="AI94:AJ94" si="243">AH94</f>
        <v>0</v>
      </c>
      <c r="AJ94" s="11">
        <f t="shared" si="243"/>
        <v>0</v>
      </c>
      <c r="AK94" s="11">
        <f t="shared" si="17"/>
        <v>0</v>
      </c>
      <c r="AL94" s="11">
        <f t="shared" ref="AL94:AM94" si="244">AK94</f>
        <v>0</v>
      </c>
      <c r="AM94" s="11">
        <f t="shared" si="244"/>
        <v>0</v>
      </c>
    </row>
    <row r="95" spans="2:39" s="11" customFormat="1" x14ac:dyDescent="0.2">
      <c r="B95" s="82">
        <f>'2-Budget JUSTIFY'!B94</f>
        <v>0</v>
      </c>
      <c r="C95" s="100">
        <f>'2-Budget JUSTIFY'!C94</f>
        <v>0</v>
      </c>
      <c r="D95" s="192"/>
      <c r="E95" s="192"/>
      <c r="F95" s="192"/>
      <c r="G95" s="190"/>
      <c r="H95" s="190"/>
      <c r="I95" s="190"/>
      <c r="J95" s="190"/>
      <c r="K95" s="190"/>
      <c r="M95" s="28">
        <f t="shared" si="9"/>
        <v>0</v>
      </c>
      <c r="N95" s="27">
        <f t="shared" si="2"/>
        <v>0</v>
      </c>
      <c r="O95" s="27">
        <f t="shared" si="3"/>
        <v>0</v>
      </c>
      <c r="P95" s="28">
        <f t="shared" si="10"/>
        <v>0</v>
      </c>
      <c r="Q95" s="27">
        <f t="shared" si="4"/>
        <v>0</v>
      </c>
      <c r="R95" s="27">
        <f t="shared" si="5"/>
        <v>0</v>
      </c>
      <c r="S95" s="28">
        <f t="shared" si="11"/>
        <v>0</v>
      </c>
      <c r="T95" s="27">
        <f t="shared" si="230"/>
        <v>0</v>
      </c>
      <c r="U95" s="27">
        <f t="shared" si="230"/>
        <v>0</v>
      </c>
      <c r="V95" s="28">
        <f t="shared" si="12"/>
        <v>0</v>
      </c>
      <c r="W95" s="27">
        <f t="shared" si="231"/>
        <v>0</v>
      </c>
      <c r="X95" s="27">
        <f t="shared" si="231"/>
        <v>0</v>
      </c>
      <c r="Y95" s="28">
        <f t="shared" si="19"/>
        <v>0</v>
      </c>
      <c r="Z95" s="27">
        <f t="shared" si="232"/>
        <v>0</v>
      </c>
      <c r="AA95" s="27">
        <f t="shared" si="232"/>
        <v>0</v>
      </c>
      <c r="AB95" s="11">
        <f t="shared" si="20"/>
        <v>0</v>
      </c>
      <c r="AC95" s="11">
        <f t="shared" ref="AC95:AD95" si="245">AB95</f>
        <v>0</v>
      </c>
      <c r="AD95" s="11">
        <f t="shared" si="245"/>
        <v>0</v>
      </c>
      <c r="AE95" s="11">
        <f t="shared" si="13"/>
        <v>0</v>
      </c>
      <c r="AF95" s="11">
        <f t="shared" ref="AF95:AG95" si="246">AE95</f>
        <v>0</v>
      </c>
      <c r="AG95" s="11">
        <f t="shared" si="246"/>
        <v>0</v>
      </c>
      <c r="AH95" s="11">
        <f t="shared" si="15"/>
        <v>0</v>
      </c>
      <c r="AI95" s="11">
        <f t="shared" ref="AI95:AJ95" si="247">AH95</f>
        <v>0</v>
      </c>
      <c r="AJ95" s="11">
        <f t="shared" si="247"/>
        <v>0</v>
      </c>
      <c r="AK95" s="11">
        <f t="shared" si="17"/>
        <v>0</v>
      </c>
      <c r="AL95" s="11">
        <f t="shared" ref="AL95:AM95" si="248">AK95</f>
        <v>0</v>
      </c>
      <c r="AM95" s="11">
        <f t="shared" si="248"/>
        <v>0</v>
      </c>
    </row>
    <row r="96" spans="2:39" s="11" customFormat="1" x14ac:dyDescent="0.2">
      <c r="B96" s="82">
        <f>'2-Budget JUSTIFY'!B95</f>
        <v>0</v>
      </c>
      <c r="C96" s="100">
        <f>'2-Budget JUSTIFY'!C95</f>
        <v>0</v>
      </c>
      <c r="D96" s="192"/>
      <c r="E96" s="192"/>
      <c r="F96" s="192"/>
      <c r="G96" s="190"/>
      <c r="H96" s="190"/>
      <c r="I96" s="190"/>
      <c r="J96" s="190"/>
      <c r="K96" s="190"/>
      <c r="M96" s="28">
        <f t="shared" si="9"/>
        <v>0</v>
      </c>
      <c r="N96" s="27">
        <f t="shared" ref="N96:N121" si="249">M96</f>
        <v>0</v>
      </c>
      <c r="O96" s="27">
        <f t="shared" ref="O96:O121" si="250">N96</f>
        <v>0</v>
      </c>
      <c r="P96" s="28">
        <f t="shared" si="10"/>
        <v>0</v>
      </c>
      <c r="Q96" s="27">
        <f t="shared" ref="Q96:Q121" si="251">P96</f>
        <v>0</v>
      </c>
      <c r="R96" s="27">
        <f t="shared" ref="R96:R121" si="252">Q96</f>
        <v>0</v>
      </c>
      <c r="S96" s="28">
        <f t="shared" si="11"/>
        <v>0</v>
      </c>
      <c r="T96" s="27">
        <f t="shared" si="230"/>
        <v>0</v>
      </c>
      <c r="U96" s="27">
        <f t="shared" si="230"/>
        <v>0</v>
      </c>
      <c r="V96" s="28">
        <f t="shared" si="12"/>
        <v>0</v>
      </c>
      <c r="W96" s="27">
        <f t="shared" si="231"/>
        <v>0</v>
      </c>
      <c r="X96" s="27">
        <f t="shared" si="231"/>
        <v>0</v>
      </c>
      <c r="Y96" s="28">
        <f t="shared" si="19"/>
        <v>0</v>
      </c>
      <c r="Z96" s="27">
        <f t="shared" si="232"/>
        <v>0</v>
      </c>
      <c r="AA96" s="27">
        <f t="shared" si="232"/>
        <v>0</v>
      </c>
      <c r="AB96" s="11">
        <f t="shared" si="20"/>
        <v>0</v>
      </c>
      <c r="AC96" s="11">
        <f t="shared" ref="AC96:AD96" si="253">AB96</f>
        <v>0</v>
      </c>
      <c r="AD96" s="11">
        <f t="shared" si="253"/>
        <v>0</v>
      </c>
      <c r="AE96" s="11">
        <f t="shared" si="13"/>
        <v>0</v>
      </c>
      <c r="AF96" s="11">
        <f t="shared" ref="AF96:AG96" si="254">AE96</f>
        <v>0</v>
      </c>
      <c r="AG96" s="11">
        <f t="shared" si="254"/>
        <v>0</v>
      </c>
      <c r="AH96" s="11">
        <f t="shared" si="15"/>
        <v>0</v>
      </c>
      <c r="AI96" s="11">
        <f t="shared" ref="AI96:AJ96" si="255">AH96</f>
        <v>0</v>
      </c>
      <c r="AJ96" s="11">
        <f t="shared" si="255"/>
        <v>0</v>
      </c>
      <c r="AK96" s="11">
        <f t="shared" si="17"/>
        <v>0</v>
      </c>
      <c r="AL96" s="11">
        <f t="shared" ref="AL96:AM96" si="256">AK96</f>
        <v>0</v>
      </c>
      <c r="AM96" s="11">
        <f t="shared" si="256"/>
        <v>0</v>
      </c>
    </row>
    <row r="97" spans="2:39" s="11" customFormat="1" x14ac:dyDescent="0.2">
      <c r="B97" s="83">
        <f>'2-Budget JUSTIFY'!B96</f>
        <v>0</v>
      </c>
      <c r="C97" s="102">
        <f>'2-Budget JUSTIFY'!C96</f>
        <v>0</v>
      </c>
      <c r="D97" s="193"/>
      <c r="E97" s="193"/>
      <c r="F97" s="193"/>
      <c r="G97" s="191"/>
      <c r="H97" s="191"/>
      <c r="I97" s="191"/>
      <c r="J97" s="191"/>
      <c r="K97" s="191"/>
      <c r="M97" s="28">
        <f t="shared" si="9"/>
        <v>0</v>
      </c>
      <c r="N97" s="27">
        <f t="shared" si="249"/>
        <v>0</v>
      </c>
      <c r="O97" s="27">
        <f t="shared" si="250"/>
        <v>0</v>
      </c>
      <c r="P97" s="28">
        <f t="shared" si="10"/>
        <v>0</v>
      </c>
      <c r="Q97" s="27">
        <f t="shared" si="251"/>
        <v>0</v>
      </c>
      <c r="R97" s="27">
        <f t="shared" si="252"/>
        <v>0</v>
      </c>
      <c r="S97" s="28">
        <f t="shared" si="11"/>
        <v>0</v>
      </c>
      <c r="T97" s="27">
        <f t="shared" si="230"/>
        <v>0</v>
      </c>
      <c r="U97" s="27">
        <f t="shared" si="230"/>
        <v>0</v>
      </c>
      <c r="V97" s="28">
        <f t="shared" si="12"/>
        <v>0</v>
      </c>
      <c r="W97" s="27">
        <f t="shared" si="231"/>
        <v>0</v>
      </c>
      <c r="X97" s="27">
        <f t="shared" si="231"/>
        <v>0</v>
      </c>
      <c r="Y97" s="28">
        <f t="shared" si="19"/>
        <v>0</v>
      </c>
      <c r="Z97" s="27">
        <f t="shared" si="232"/>
        <v>0</v>
      </c>
      <c r="AA97" s="27">
        <f t="shared" si="232"/>
        <v>0</v>
      </c>
      <c r="AB97" s="11">
        <f t="shared" si="20"/>
        <v>0</v>
      </c>
      <c r="AC97" s="11">
        <f t="shared" ref="AC97:AD97" si="257">AB97</f>
        <v>0</v>
      </c>
      <c r="AD97" s="11">
        <f t="shared" si="257"/>
        <v>0</v>
      </c>
      <c r="AE97" s="11">
        <f t="shared" si="13"/>
        <v>0</v>
      </c>
      <c r="AF97" s="11">
        <f t="shared" ref="AF97:AG97" si="258">AE97</f>
        <v>0</v>
      </c>
      <c r="AG97" s="11">
        <f t="shared" si="258"/>
        <v>0</v>
      </c>
      <c r="AH97" s="11">
        <f t="shared" si="15"/>
        <v>0</v>
      </c>
      <c r="AI97" s="11">
        <f t="shared" ref="AI97:AJ97" si="259">AH97</f>
        <v>0</v>
      </c>
      <c r="AJ97" s="11">
        <f t="shared" si="259"/>
        <v>0</v>
      </c>
      <c r="AK97" s="11">
        <f t="shared" si="17"/>
        <v>0</v>
      </c>
      <c r="AL97" s="11">
        <f t="shared" ref="AL97:AM97" si="260">AK97</f>
        <v>0</v>
      </c>
      <c r="AM97" s="11">
        <f t="shared" si="260"/>
        <v>0</v>
      </c>
    </row>
    <row r="98" spans="2:39" s="11" customFormat="1" ht="14.25" x14ac:dyDescent="0.2">
      <c r="B98" s="89" t="str">
        <f>'2-Budget JUSTIFY'!B97</f>
        <v>700 - OPERATIONAL</v>
      </c>
      <c r="C98" s="101">
        <f>SUM(C99:C108)</f>
        <v>0</v>
      </c>
      <c r="D98" s="101">
        <f>SUM(D99:D108)</f>
        <v>0</v>
      </c>
      <c r="E98" s="101">
        <f>SUM(E99:E108)</f>
        <v>0</v>
      </c>
      <c r="F98" s="101">
        <f t="shared" ref="F98:G98" si="261">SUM(F99:F108)</f>
        <v>0</v>
      </c>
      <c r="G98" s="101">
        <f t="shared" si="261"/>
        <v>0</v>
      </c>
      <c r="H98" s="101">
        <f t="shared" ref="H98:K98" si="262">SUM(H99:H108)</f>
        <v>0</v>
      </c>
      <c r="I98" s="101">
        <f t="shared" si="262"/>
        <v>0</v>
      </c>
      <c r="J98" s="101">
        <f t="shared" si="262"/>
        <v>0</v>
      </c>
      <c r="K98" s="101">
        <f t="shared" si="262"/>
        <v>0</v>
      </c>
      <c r="M98" s="28">
        <f t="shared" ref="M98:M121" si="263">M97</f>
        <v>0</v>
      </c>
      <c r="N98" s="27">
        <f t="shared" si="249"/>
        <v>0</v>
      </c>
      <c r="O98" s="27">
        <f t="shared" si="250"/>
        <v>0</v>
      </c>
      <c r="P98" s="28">
        <f t="shared" ref="P98:P121" si="264">P97</f>
        <v>0</v>
      </c>
      <c r="Q98" s="27">
        <f t="shared" si="251"/>
        <v>0</v>
      </c>
      <c r="R98" s="27">
        <f t="shared" si="252"/>
        <v>0</v>
      </c>
      <c r="S98" s="28">
        <f t="shared" ref="S98:S121" si="265">S97</f>
        <v>0</v>
      </c>
      <c r="T98" s="27">
        <f t="shared" si="230"/>
        <v>0</v>
      </c>
      <c r="U98" s="27">
        <f t="shared" si="230"/>
        <v>0</v>
      </c>
      <c r="V98" s="28">
        <f t="shared" ref="V98:V121" si="266">V97</f>
        <v>0</v>
      </c>
      <c r="W98" s="27">
        <f t="shared" si="231"/>
        <v>0</v>
      </c>
      <c r="X98" s="27">
        <f t="shared" si="231"/>
        <v>0</v>
      </c>
      <c r="Y98" s="28">
        <f t="shared" ref="Y98:Y121" si="267">Y97</f>
        <v>0</v>
      </c>
      <c r="Z98" s="27">
        <f t="shared" si="232"/>
        <v>0</v>
      </c>
      <c r="AA98" s="27">
        <f t="shared" si="232"/>
        <v>0</v>
      </c>
      <c r="AB98" s="11">
        <f t="shared" si="20"/>
        <v>0</v>
      </c>
      <c r="AC98" s="11">
        <f t="shared" ref="AC98:AD98" si="268">AB98</f>
        <v>0</v>
      </c>
      <c r="AD98" s="11">
        <f t="shared" si="268"/>
        <v>0</v>
      </c>
      <c r="AE98" s="11">
        <f t="shared" ref="AE98:AE121" si="269">AE97</f>
        <v>0</v>
      </c>
      <c r="AF98" s="11">
        <f t="shared" ref="AF98:AG98" si="270">AE98</f>
        <v>0</v>
      </c>
      <c r="AG98" s="11">
        <f t="shared" si="270"/>
        <v>0</v>
      </c>
      <c r="AH98" s="11">
        <f t="shared" ref="AH98:AH121" si="271">AH97</f>
        <v>0</v>
      </c>
      <c r="AI98" s="11">
        <f t="shared" ref="AI98:AJ98" si="272">AH98</f>
        <v>0</v>
      </c>
      <c r="AJ98" s="11">
        <f t="shared" si="272"/>
        <v>0</v>
      </c>
      <c r="AK98" s="11">
        <f t="shared" ref="AK98:AK121" si="273">AK97</f>
        <v>0</v>
      </c>
      <c r="AL98" s="11">
        <f t="shared" ref="AL98:AM98" si="274">AK98</f>
        <v>0</v>
      </c>
      <c r="AM98" s="11">
        <f t="shared" si="274"/>
        <v>0</v>
      </c>
    </row>
    <row r="99" spans="2:39" s="11" customFormat="1" x14ac:dyDescent="0.2">
      <c r="B99" s="81">
        <f>'2-Budget JUSTIFY'!B98</f>
        <v>0</v>
      </c>
      <c r="C99" s="99">
        <f>'2-Budget JUSTIFY'!C98</f>
        <v>0</v>
      </c>
      <c r="D99" s="194"/>
      <c r="E99" s="194"/>
      <c r="F99" s="194"/>
      <c r="G99" s="189"/>
      <c r="H99" s="189"/>
      <c r="I99" s="189"/>
      <c r="J99" s="189"/>
      <c r="K99" s="189"/>
      <c r="M99" s="28">
        <f t="shared" si="263"/>
        <v>0</v>
      </c>
      <c r="N99" s="27">
        <f t="shared" si="249"/>
        <v>0</v>
      </c>
      <c r="O99" s="27">
        <f t="shared" si="250"/>
        <v>0</v>
      </c>
      <c r="P99" s="28">
        <f t="shared" si="264"/>
        <v>0</v>
      </c>
      <c r="Q99" s="27">
        <f t="shared" si="251"/>
        <v>0</v>
      </c>
      <c r="R99" s="27">
        <f t="shared" si="252"/>
        <v>0</v>
      </c>
      <c r="S99" s="28">
        <f t="shared" si="265"/>
        <v>0</v>
      </c>
      <c r="T99" s="27">
        <f t="shared" si="230"/>
        <v>0</v>
      </c>
      <c r="U99" s="27">
        <f t="shared" si="230"/>
        <v>0</v>
      </c>
      <c r="V99" s="28">
        <f t="shared" si="266"/>
        <v>0</v>
      </c>
      <c r="W99" s="27">
        <f t="shared" si="231"/>
        <v>0</v>
      </c>
      <c r="X99" s="27">
        <f t="shared" si="231"/>
        <v>0</v>
      </c>
      <c r="Y99" s="28">
        <f t="shared" si="267"/>
        <v>0</v>
      </c>
      <c r="Z99" s="27">
        <f t="shared" si="232"/>
        <v>0</v>
      </c>
      <c r="AA99" s="27">
        <f t="shared" si="232"/>
        <v>0</v>
      </c>
      <c r="AB99" s="11">
        <f t="shared" ref="AB99:AB121" si="275">AB98</f>
        <v>0</v>
      </c>
      <c r="AC99" s="11">
        <f t="shared" ref="AC99:AD99" si="276">AB99</f>
        <v>0</v>
      </c>
      <c r="AD99" s="11">
        <f t="shared" si="276"/>
        <v>0</v>
      </c>
      <c r="AE99" s="11">
        <f t="shared" si="269"/>
        <v>0</v>
      </c>
      <c r="AF99" s="11">
        <f t="shared" ref="AF99:AG99" si="277">AE99</f>
        <v>0</v>
      </c>
      <c r="AG99" s="11">
        <f t="shared" si="277"/>
        <v>0</v>
      </c>
      <c r="AH99" s="11">
        <f t="shared" si="271"/>
        <v>0</v>
      </c>
      <c r="AI99" s="11">
        <f t="shared" ref="AI99:AJ99" si="278">AH99</f>
        <v>0</v>
      </c>
      <c r="AJ99" s="11">
        <f t="shared" si="278"/>
        <v>0</v>
      </c>
      <c r="AK99" s="11">
        <f t="shared" si="273"/>
        <v>0</v>
      </c>
      <c r="AL99" s="11">
        <f t="shared" ref="AL99:AM99" si="279">AK99</f>
        <v>0</v>
      </c>
      <c r="AM99" s="11">
        <f t="shared" si="279"/>
        <v>0</v>
      </c>
    </row>
    <row r="100" spans="2:39" s="11" customFormat="1" x14ac:dyDescent="0.2">
      <c r="B100" s="82">
        <f>'2-Budget JUSTIFY'!B99</f>
        <v>0</v>
      </c>
      <c r="C100" s="100">
        <f>'2-Budget JUSTIFY'!C99</f>
        <v>0</v>
      </c>
      <c r="D100" s="192"/>
      <c r="E100" s="192"/>
      <c r="F100" s="192"/>
      <c r="G100" s="190"/>
      <c r="H100" s="190"/>
      <c r="I100" s="190"/>
      <c r="J100" s="190"/>
      <c r="K100" s="190"/>
      <c r="M100" s="28">
        <f t="shared" si="263"/>
        <v>0</v>
      </c>
      <c r="N100" s="27">
        <f t="shared" si="249"/>
        <v>0</v>
      </c>
      <c r="O100" s="27">
        <f t="shared" si="250"/>
        <v>0</v>
      </c>
      <c r="P100" s="28">
        <f t="shared" si="264"/>
        <v>0</v>
      </c>
      <c r="Q100" s="27">
        <f t="shared" si="251"/>
        <v>0</v>
      </c>
      <c r="R100" s="27">
        <f t="shared" si="252"/>
        <v>0</v>
      </c>
      <c r="S100" s="28">
        <f t="shared" si="265"/>
        <v>0</v>
      </c>
      <c r="T100" s="27">
        <f t="shared" si="230"/>
        <v>0</v>
      </c>
      <c r="U100" s="27">
        <f t="shared" si="230"/>
        <v>0</v>
      </c>
      <c r="V100" s="28">
        <f t="shared" si="266"/>
        <v>0</v>
      </c>
      <c r="W100" s="27">
        <f t="shared" si="231"/>
        <v>0</v>
      </c>
      <c r="X100" s="27">
        <f t="shared" si="231"/>
        <v>0</v>
      </c>
      <c r="Y100" s="28">
        <f t="shared" si="267"/>
        <v>0</v>
      </c>
      <c r="Z100" s="27">
        <f t="shared" si="232"/>
        <v>0</v>
      </c>
      <c r="AA100" s="27">
        <f t="shared" si="232"/>
        <v>0</v>
      </c>
      <c r="AB100" s="11">
        <f t="shared" si="275"/>
        <v>0</v>
      </c>
      <c r="AC100" s="11">
        <f t="shared" ref="AC100:AD100" si="280">AB100</f>
        <v>0</v>
      </c>
      <c r="AD100" s="11">
        <f t="shared" si="280"/>
        <v>0</v>
      </c>
      <c r="AE100" s="11">
        <f t="shared" si="269"/>
        <v>0</v>
      </c>
      <c r="AF100" s="11">
        <f t="shared" ref="AF100:AG100" si="281">AE100</f>
        <v>0</v>
      </c>
      <c r="AG100" s="11">
        <f t="shared" si="281"/>
        <v>0</v>
      </c>
      <c r="AH100" s="11">
        <f t="shared" si="271"/>
        <v>0</v>
      </c>
      <c r="AI100" s="11">
        <f t="shared" ref="AI100:AJ100" si="282">AH100</f>
        <v>0</v>
      </c>
      <c r="AJ100" s="11">
        <f t="shared" si="282"/>
        <v>0</v>
      </c>
      <c r="AK100" s="11">
        <f t="shared" si="273"/>
        <v>0</v>
      </c>
      <c r="AL100" s="11">
        <f t="shared" ref="AL100:AM100" si="283">AK100</f>
        <v>0</v>
      </c>
      <c r="AM100" s="11">
        <f t="shared" si="283"/>
        <v>0</v>
      </c>
    </row>
    <row r="101" spans="2:39" s="11" customFormat="1" x14ac:dyDescent="0.2">
      <c r="B101" s="82">
        <f>'2-Budget JUSTIFY'!B100</f>
        <v>0</v>
      </c>
      <c r="C101" s="100">
        <f>'2-Budget JUSTIFY'!C100</f>
        <v>0</v>
      </c>
      <c r="D101" s="192"/>
      <c r="E101" s="192"/>
      <c r="F101" s="192"/>
      <c r="G101" s="190"/>
      <c r="H101" s="190"/>
      <c r="I101" s="190"/>
      <c r="J101" s="190"/>
      <c r="K101" s="190"/>
      <c r="M101" s="28">
        <f t="shared" si="263"/>
        <v>0</v>
      </c>
      <c r="N101" s="27">
        <f t="shared" si="249"/>
        <v>0</v>
      </c>
      <c r="O101" s="27">
        <f t="shared" si="250"/>
        <v>0</v>
      </c>
      <c r="P101" s="28">
        <f t="shared" si="264"/>
        <v>0</v>
      </c>
      <c r="Q101" s="27">
        <f t="shared" si="251"/>
        <v>0</v>
      </c>
      <c r="R101" s="27">
        <f t="shared" si="252"/>
        <v>0</v>
      </c>
      <c r="S101" s="28">
        <f t="shared" si="265"/>
        <v>0</v>
      </c>
      <c r="T101" s="27">
        <f t="shared" si="230"/>
        <v>0</v>
      </c>
      <c r="U101" s="27">
        <f t="shared" si="230"/>
        <v>0</v>
      </c>
      <c r="V101" s="28">
        <f t="shared" si="266"/>
        <v>0</v>
      </c>
      <c r="W101" s="27">
        <f t="shared" si="231"/>
        <v>0</v>
      </c>
      <c r="X101" s="27">
        <f t="shared" si="231"/>
        <v>0</v>
      </c>
      <c r="Y101" s="28">
        <f t="shared" si="267"/>
        <v>0</v>
      </c>
      <c r="Z101" s="27">
        <f t="shared" si="232"/>
        <v>0</v>
      </c>
      <c r="AA101" s="27">
        <f t="shared" si="232"/>
        <v>0</v>
      </c>
      <c r="AB101" s="11">
        <f t="shared" si="275"/>
        <v>0</v>
      </c>
      <c r="AC101" s="11">
        <f t="shared" ref="AC101:AD101" si="284">AB101</f>
        <v>0</v>
      </c>
      <c r="AD101" s="11">
        <f t="shared" si="284"/>
        <v>0</v>
      </c>
      <c r="AE101" s="11">
        <f t="shared" si="269"/>
        <v>0</v>
      </c>
      <c r="AF101" s="11">
        <f t="shared" ref="AF101:AG101" si="285">AE101</f>
        <v>0</v>
      </c>
      <c r="AG101" s="11">
        <f t="shared" si="285"/>
        <v>0</v>
      </c>
      <c r="AH101" s="11">
        <f t="shared" si="271"/>
        <v>0</v>
      </c>
      <c r="AI101" s="11">
        <f t="shared" ref="AI101:AJ101" si="286">AH101</f>
        <v>0</v>
      </c>
      <c r="AJ101" s="11">
        <f t="shared" si="286"/>
        <v>0</v>
      </c>
      <c r="AK101" s="11">
        <f t="shared" si="273"/>
        <v>0</v>
      </c>
      <c r="AL101" s="11">
        <f t="shared" ref="AL101:AM101" si="287">AK101</f>
        <v>0</v>
      </c>
      <c r="AM101" s="11">
        <f t="shared" si="287"/>
        <v>0</v>
      </c>
    </row>
    <row r="102" spans="2:39" s="11" customFormat="1" x14ac:dyDescent="0.2">
      <c r="B102" s="82">
        <f>'2-Budget JUSTIFY'!B101</f>
        <v>0</v>
      </c>
      <c r="C102" s="100">
        <f>'2-Budget JUSTIFY'!C101</f>
        <v>0</v>
      </c>
      <c r="D102" s="192"/>
      <c r="E102" s="192"/>
      <c r="F102" s="192"/>
      <c r="G102" s="190"/>
      <c r="H102" s="190"/>
      <c r="I102" s="190"/>
      <c r="J102" s="190"/>
      <c r="K102" s="190"/>
      <c r="M102" s="28">
        <f t="shared" si="263"/>
        <v>0</v>
      </c>
      <c r="N102" s="27">
        <f t="shared" si="249"/>
        <v>0</v>
      </c>
      <c r="O102" s="27">
        <f t="shared" si="250"/>
        <v>0</v>
      </c>
      <c r="P102" s="28">
        <f t="shared" si="264"/>
        <v>0</v>
      </c>
      <c r="Q102" s="27">
        <f t="shared" si="251"/>
        <v>0</v>
      </c>
      <c r="R102" s="27">
        <f t="shared" si="252"/>
        <v>0</v>
      </c>
      <c r="S102" s="28">
        <f t="shared" si="265"/>
        <v>0</v>
      </c>
      <c r="T102" s="27">
        <f t="shared" si="230"/>
        <v>0</v>
      </c>
      <c r="U102" s="27">
        <f t="shared" si="230"/>
        <v>0</v>
      </c>
      <c r="V102" s="28">
        <f t="shared" si="266"/>
        <v>0</v>
      </c>
      <c r="W102" s="27">
        <f t="shared" si="231"/>
        <v>0</v>
      </c>
      <c r="X102" s="27">
        <f t="shared" si="231"/>
        <v>0</v>
      </c>
      <c r="Y102" s="28">
        <f t="shared" si="267"/>
        <v>0</v>
      </c>
      <c r="Z102" s="27">
        <f t="shared" si="232"/>
        <v>0</v>
      </c>
      <c r="AA102" s="27">
        <f t="shared" si="232"/>
        <v>0</v>
      </c>
      <c r="AB102" s="11">
        <f t="shared" si="275"/>
        <v>0</v>
      </c>
      <c r="AC102" s="11">
        <f t="shared" ref="AC102:AD102" si="288">AB102</f>
        <v>0</v>
      </c>
      <c r="AD102" s="11">
        <f t="shared" si="288"/>
        <v>0</v>
      </c>
      <c r="AE102" s="11">
        <f t="shared" si="269"/>
        <v>0</v>
      </c>
      <c r="AF102" s="11">
        <f t="shared" ref="AF102:AG102" si="289">AE102</f>
        <v>0</v>
      </c>
      <c r="AG102" s="11">
        <f t="shared" si="289"/>
        <v>0</v>
      </c>
      <c r="AH102" s="11">
        <f t="shared" si="271"/>
        <v>0</v>
      </c>
      <c r="AI102" s="11">
        <f t="shared" ref="AI102:AJ102" si="290">AH102</f>
        <v>0</v>
      </c>
      <c r="AJ102" s="11">
        <f t="shared" si="290"/>
        <v>0</v>
      </c>
      <c r="AK102" s="11">
        <f t="shared" si="273"/>
        <v>0</v>
      </c>
      <c r="AL102" s="11">
        <f t="shared" ref="AL102:AM102" si="291">AK102</f>
        <v>0</v>
      </c>
      <c r="AM102" s="11">
        <f t="shared" si="291"/>
        <v>0</v>
      </c>
    </row>
    <row r="103" spans="2:39" s="11" customFormat="1" x14ac:dyDescent="0.2">
      <c r="B103" s="82">
        <f>'2-Budget JUSTIFY'!B102</f>
        <v>0</v>
      </c>
      <c r="C103" s="100">
        <f>'2-Budget JUSTIFY'!C102</f>
        <v>0</v>
      </c>
      <c r="D103" s="192"/>
      <c r="E103" s="192"/>
      <c r="F103" s="192"/>
      <c r="G103" s="190"/>
      <c r="H103" s="190"/>
      <c r="I103" s="190"/>
      <c r="J103" s="190"/>
      <c r="K103" s="190"/>
      <c r="M103" s="28">
        <f t="shared" si="263"/>
        <v>0</v>
      </c>
      <c r="N103" s="27">
        <f t="shared" si="249"/>
        <v>0</v>
      </c>
      <c r="O103" s="27">
        <f t="shared" si="250"/>
        <v>0</v>
      </c>
      <c r="P103" s="28">
        <f t="shared" si="264"/>
        <v>0</v>
      </c>
      <c r="Q103" s="27">
        <f t="shared" si="251"/>
        <v>0</v>
      </c>
      <c r="R103" s="27">
        <f t="shared" si="252"/>
        <v>0</v>
      </c>
      <c r="S103" s="28">
        <f t="shared" si="265"/>
        <v>0</v>
      </c>
      <c r="T103" s="27">
        <f t="shared" si="230"/>
        <v>0</v>
      </c>
      <c r="U103" s="27">
        <f t="shared" si="230"/>
        <v>0</v>
      </c>
      <c r="V103" s="28">
        <f t="shared" si="266"/>
        <v>0</v>
      </c>
      <c r="W103" s="27">
        <f t="shared" si="231"/>
        <v>0</v>
      </c>
      <c r="X103" s="27">
        <f t="shared" si="231"/>
        <v>0</v>
      </c>
      <c r="Y103" s="28">
        <f t="shared" si="267"/>
        <v>0</v>
      </c>
      <c r="Z103" s="27">
        <f t="shared" si="232"/>
        <v>0</v>
      </c>
      <c r="AA103" s="27">
        <f t="shared" si="232"/>
        <v>0</v>
      </c>
      <c r="AB103" s="11">
        <f t="shared" si="275"/>
        <v>0</v>
      </c>
      <c r="AC103" s="11">
        <f t="shared" ref="AC103:AD103" si="292">AB103</f>
        <v>0</v>
      </c>
      <c r="AD103" s="11">
        <f t="shared" si="292"/>
        <v>0</v>
      </c>
      <c r="AE103" s="11">
        <f t="shared" si="269"/>
        <v>0</v>
      </c>
      <c r="AF103" s="11">
        <f t="shared" ref="AF103:AG103" si="293">AE103</f>
        <v>0</v>
      </c>
      <c r="AG103" s="11">
        <f t="shared" si="293"/>
        <v>0</v>
      </c>
      <c r="AH103" s="11">
        <f t="shared" si="271"/>
        <v>0</v>
      </c>
      <c r="AI103" s="11">
        <f t="shared" ref="AI103:AJ103" si="294">AH103</f>
        <v>0</v>
      </c>
      <c r="AJ103" s="11">
        <f t="shared" si="294"/>
        <v>0</v>
      </c>
      <c r="AK103" s="11">
        <f t="shared" si="273"/>
        <v>0</v>
      </c>
      <c r="AL103" s="11">
        <f t="shared" ref="AL103:AM103" si="295">AK103</f>
        <v>0</v>
      </c>
      <c r="AM103" s="11">
        <f t="shared" si="295"/>
        <v>0</v>
      </c>
    </row>
    <row r="104" spans="2:39" s="11" customFormat="1" x14ac:dyDescent="0.2">
      <c r="B104" s="82">
        <f>'2-Budget JUSTIFY'!B103</f>
        <v>0</v>
      </c>
      <c r="C104" s="100">
        <f>'2-Budget JUSTIFY'!C103</f>
        <v>0</v>
      </c>
      <c r="D104" s="192"/>
      <c r="E104" s="192"/>
      <c r="F104" s="192"/>
      <c r="G104" s="190"/>
      <c r="H104" s="190"/>
      <c r="I104" s="190"/>
      <c r="J104" s="190"/>
      <c r="K104" s="190"/>
      <c r="M104" s="28">
        <f t="shared" si="263"/>
        <v>0</v>
      </c>
      <c r="N104" s="27">
        <f t="shared" si="249"/>
        <v>0</v>
      </c>
      <c r="O104" s="27">
        <f t="shared" si="250"/>
        <v>0</v>
      </c>
      <c r="P104" s="28">
        <f t="shared" si="264"/>
        <v>0</v>
      </c>
      <c r="Q104" s="27">
        <f t="shared" si="251"/>
        <v>0</v>
      </c>
      <c r="R104" s="27">
        <f t="shared" si="252"/>
        <v>0</v>
      </c>
      <c r="S104" s="28">
        <f t="shared" si="265"/>
        <v>0</v>
      </c>
      <c r="T104" s="27">
        <f t="shared" si="230"/>
        <v>0</v>
      </c>
      <c r="U104" s="27">
        <f t="shared" si="230"/>
        <v>0</v>
      </c>
      <c r="V104" s="28">
        <f t="shared" si="266"/>
        <v>0</v>
      </c>
      <c r="W104" s="27">
        <f t="shared" si="231"/>
        <v>0</v>
      </c>
      <c r="X104" s="27">
        <f t="shared" si="231"/>
        <v>0</v>
      </c>
      <c r="Y104" s="28">
        <f t="shared" si="267"/>
        <v>0</v>
      </c>
      <c r="Z104" s="27">
        <f t="shared" si="232"/>
        <v>0</v>
      </c>
      <c r="AA104" s="27">
        <f t="shared" si="232"/>
        <v>0</v>
      </c>
      <c r="AB104" s="11">
        <f t="shared" si="275"/>
        <v>0</v>
      </c>
      <c r="AC104" s="11">
        <f t="shared" ref="AC104:AD104" si="296">AB104</f>
        <v>0</v>
      </c>
      <c r="AD104" s="11">
        <f t="shared" si="296"/>
        <v>0</v>
      </c>
      <c r="AE104" s="11">
        <f t="shared" si="269"/>
        <v>0</v>
      </c>
      <c r="AF104" s="11">
        <f t="shared" ref="AF104:AG104" si="297">AE104</f>
        <v>0</v>
      </c>
      <c r="AG104" s="11">
        <f t="shared" si="297"/>
        <v>0</v>
      </c>
      <c r="AH104" s="11">
        <f t="shared" si="271"/>
        <v>0</v>
      </c>
      <c r="AI104" s="11">
        <f t="shared" ref="AI104:AJ104" si="298">AH104</f>
        <v>0</v>
      </c>
      <c r="AJ104" s="11">
        <f t="shared" si="298"/>
        <v>0</v>
      </c>
      <c r="AK104" s="11">
        <f t="shared" si="273"/>
        <v>0</v>
      </c>
      <c r="AL104" s="11">
        <f t="shared" ref="AL104:AM104" si="299">AK104</f>
        <v>0</v>
      </c>
      <c r="AM104" s="11">
        <f t="shared" si="299"/>
        <v>0</v>
      </c>
    </row>
    <row r="105" spans="2:39" s="11" customFormat="1" x14ac:dyDescent="0.2">
      <c r="B105" s="82">
        <f>'2-Budget JUSTIFY'!B104</f>
        <v>0</v>
      </c>
      <c r="C105" s="100">
        <f>'2-Budget JUSTIFY'!C104</f>
        <v>0</v>
      </c>
      <c r="D105" s="192"/>
      <c r="E105" s="192"/>
      <c r="F105" s="192"/>
      <c r="G105" s="190"/>
      <c r="H105" s="190"/>
      <c r="I105" s="190"/>
      <c r="J105" s="190"/>
      <c r="K105" s="190"/>
      <c r="M105" s="28">
        <f t="shared" si="263"/>
        <v>0</v>
      </c>
      <c r="N105" s="27">
        <f t="shared" si="249"/>
        <v>0</v>
      </c>
      <c r="O105" s="27">
        <f t="shared" si="250"/>
        <v>0</v>
      </c>
      <c r="P105" s="28">
        <f t="shared" si="264"/>
        <v>0</v>
      </c>
      <c r="Q105" s="27">
        <f t="shared" si="251"/>
        <v>0</v>
      </c>
      <c r="R105" s="27">
        <f t="shared" si="252"/>
        <v>0</v>
      </c>
      <c r="S105" s="28">
        <f t="shared" si="265"/>
        <v>0</v>
      </c>
      <c r="T105" s="27">
        <f t="shared" si="230"/>
        <v>0</v>
      </c>
      <c r="U105" s="27">
        <f t="shared" si="230"/>
        <v>0</v>
      </c>
      <c r="V105" s="28">
        <f t="shared" si="266"/>
        <v>0</v>
      </c>
      <c r="W105" s="27">
        <f t="shared" si="231"/>
        <v>0</v>
      </c>
      <c r="X105" s="27">
        <f t="shared" si="231"/>
        <v>0</v>
      </c>
      <c r="Y105" s="28">
        <f t="shared" si="267"/>
        <v>0</v>
      </c>
      <c r="Z105" s="27">
        <f t="shared" si="232"/>
        <v>0</v>
      </c>
      <c r="AA105" s="27">
        <f t="shared" si="232"/>
        <v>0</v>
      </c>
      <c r="AB105" s="11">
        <f t="shared" si="275"/>
        <v>0</v>
      </c>
      <c r="AC105" s="11">
        <f t="shared" ref="AC105:AD105" si="300">AB105</f>
        <v>0</v>
      </c>
      <c r="AD105" s="11">
        <f t="shared" si="300"/>
        <v>0</v>
      </c>
      <c r="AE105" s="11">
        <f t="shared" si="269"/>
        <v>0</v>
      </c>
      <c r="AF105" s="11">
        <f t="shared" ref="AF105:AG105" si="301">AE105</f>
        <v>0</v>
      </c>
      <c r="AG105" s="11">
        <f t="shared" si="301"/>
        <v>0</v>
      </c>
      <c r="AH105" s="11">
        <f t="shared" si="271"/>
        <v>0</v>
      </c>
      <c r="AI105" s="11">
        <f t="shared" ref="AI105:AJ105" si="302">AH105</f>
        <v>0</v>
      </c>
      <c r="AJ105" s="11">
        <f t="shared" si="302"/>
        <v>0</v>
      </c>
      <c r="AK105" s="11">
        <f t="shared" si="273"/>
        <v>0</v>
      </c>
      <c r="AL105" s="11">
        <f t="shared" ref="AL105:AM105" si="303">AK105</f>
        <v>0</v>
      </c>
      <c r="AM105" s="11">
        <f t="shared" si="303"/>
        <v>0</v>
      </c>
    </row>
    <row r="106" spans="2:39" s="11" customFormat="1" x14ac:dyDescent="0.2">
      <c r="B106" s="82">
        <f>'2-Budget JUSTIFY'!B105</f>
        <v>0</v>
      </c>
      <c r="C106" s="100">
        <f>'2-Budget JUSTIFY'!C105</f>
        <v>0</v>
      </c>
      <c r="D106" s="192"/>
      <c r="E106" s="192"/>
      <c r="F106" s="192"/>
      <c r="G106" s="190"/>
      <c r="H106" s="190"/>
      <c r="I106" s="190"/>
      <c r="J106" s="190"/>
      <c r="K106" s="190"/>
      <c r="M106" s="28">
        <f t="shared" si="263"/>
        <v>0</v>
      </c>
      <c r="N106" s="27">
        <f t="shared" si="249"/>
        <v>0</v>
      </c>
      <c r="O106" s="27">
        <f t="shared" si="250"/>
        <v>0</v>
      </c>
      <c r="P106" s="28">
        <f t="shared" si="264"/>
        <v>0</v>
      </c>
      <c r="Q106" s="27">
        <f t="shared" si="251"/>
        <v>0</v>
      </c>
      <c r="R106" s="27">
        <f t="shared" si="252"/>
        <v>0</v>
      </c>
      <c r="S106" s="28">
        <f t="shared" si="265"/>
        <v>0</v>
      </c>
      <c r="T106" s="27">
        <f t="shared" si="230"/>
        <v>0</v>
      </c>
      <c r="U106" s="27">
        <f t="shared" si="230"/>
        <v>0</v>
      </c>
      <c r="V106" s="28">
        <f t="shared" si="266"/>
        <v>0</v>
      </c>
      <c r="W106" s="27">
        <f t="shared" si="231"/>
        <v>0</v>
      </c>
      <c r="X106" s="27">
        <f t="shared" si="231"/>
        <v>0</v>
      </c>
      <c r="Y106" s="28">
        <f t="shared" si="267"/>
        <v>0</v>
      </c>
      <c r="Z106" s="27">
        <f t="shared" si="232"/>
        <v>0</v>
      </c>
      <c r="AA106" s="27">
        <f t="shared" si="232"/>
        <v>0</v>
      </c>
      <c r="AB106" s="11">
        <f t="shared" si="275"/>
        <v>0</v>
      </c>
      <c r="AC106" s="11">
        <f t="shared" ref="AC106:AD106" si="304">AB106</f>
        <v>0</v>
      </c>
      <c r="AD106" s="11">
        <f t="shared" si="304"/>
        <v>0</v>
      </c>
      <c r="AE106" s="11">
        <f t="shared" si="269"/>
        <v>0</v>
      </c>
      <c r="AF106" s="11">
        <f t="shared" ref="AF106:AG106" si="305">AE106</f>
        <v>0</v>
      </c>
      <c r="AG106" s="11">
        <f t="shared" si="305"/>
        <v>0</v>
      </c>
      <c r="AH106" s="11">
        <f t="shared" si="271"/>
        <v>0</v>
      </c>
      <c r="AI106" s="11">
        <f t="shared" ref="AI106:AJ106" si="306">AH106</f>
        <v>0</v>
      </c>
      <c r="AJ106" s="11">
        <f t="shared" si="306"/>
        <v>0</v>
      </c>
      <c r="AK106" s="11">
        <f t="shared" si="273"/>
        <v>0</v>
      </c>
      <c r="AL106" s="11">
        <f t="shared" ref="AL106:AM106" si="307">AK106</f>
        <v>0</v>
      </c>
      <c r="AM106" s="11">
        <f t="shared" si="307"/>
        <v>0</v>
      </c>
    </row>
    <row r="107" spans="2:39" s="11" customFormat="1" x14ac:dyDescent="0.2">
      <c r="B107" s="82">
        <f>'2-Budget JUSTIFY'!B106</f>
        <v>0</v>
      </c>
      <c r="C107" s="100">
        <f>'2-Budget JUSTIFY'!C106</f>
        <v>0</v>
      </c>
      <c r="D107" s="192"/>
      <c r="E107" s="192"/>
      <c r="F107" s="192"/>
      <c r="G107" s="190"/>
      <c r="H107" s="190"/>
      <c r="I107" s="190"/>
      <c r="J107" s="190"/>
      <c r="K107" s="190"/>
      <c r="M107" s="28">
        <f t="shared" si="263"/>
        <v>0</v>
      </c>
      <c r="N107" s="27">
        <f t="shared" si="249"/>
        <v>0</v>
      </c>
      <c r="O107" s="27">
        <f t="shared" si="250"/>
        <v>0</v>
      </c>
      <c r="P107" s="28">
        <f t="shared" si="264"/>
        <v>0</v>
      </c>
      <c r="Q107" s="27">
        <f t="shared" si="251"/>
        <v>0</v>
      </c>
      <c r="R107" s="27">
        <f t="shared" si="252"/>
        <v>0</v>
      </c>
      <c r="S107" s="28">
        <f t="shared" si="265"/>
        <v>0</v>
      </c>
      <c r="T107" s="27">
        <f t="shared" si="230"/>
        <v>0</v>
      </c>
      <c r="U107" s="27">
        <f t="shared" si="230"/>
        <v>0</v>
      </c>
      <c r="V107" s="28">
        <f t="shared" si="266"/>
        <v>0</v>
      </c>
      <c r="W107" s="27">
        <f t="shared" si="231"/>
        <v>0</v>
      </c>
      <c r="X107" s="27">
        <f t="shared" si="231"/>
        <v>0</v>
      </c>
      <c r="Y107" s="28">
        <f t="shared" si="267"/>
        <v>0</v>
      </c>
      <c r="Z107" s="27">
        <f t="shared" si="232"/>
        <v>0</v>
      </c>
      <c r="AA107" s="27">
        <f t="shared" si="232"/>
        <v>0</v>
      </c>
      <c r="AB107" s="11">
        <f t="shared" si="275"/>
        <v>0</v>
      </c>
      <c r="AC107" s="11">
        <f t="shared" ref="AC107:AD107" si="308">AB107</f>
        <v>0</v>
      </c>
      <c r="AD107" s="11">
        <f t="shared" si="308"/>
        <v>0</v>
      </c>
      <c r="AE107" s="11">
        <f t="shared" si="269"/>
        <v>0</v>
      </c>
      <c r="AF107" s="11">
        <f t="shared" ref="AF107:AG107" si="309">AE107</f>
        <v>0</v>
      </c>
      <c r="AG107" s="11">
        <f t="shared" si="309"/>
        <v>0</v>
      </c>
      <c r="AH107" s="11">
        <f t="shared" si="271"/>
        <v>0</v>
      </c>
      <c r="AI107" s="11">
        <f t="shared" ref="AI107:AJ107" si="310">AH107</f>
        <v>0</v>
      </c>
      <c r="AJ107" s="11">
        <f t="shared" si="310"/>
        <v>0</v>
      </c>
      <c r="AK107" s="11">
        <f t="shared" si="273"/>
        <v>0</v>
      </c>
      <c r="AL107" s="11">
        <f t="shared" ref="AL107:AM107" si="311">AK107</f>
        <v>0</v>
      </c>
      <c r="AM107" s="11">
        <f t="shared" si="311"/>
        <v>0</v>
      </c>
    </row>
    <row r="108" spans="2:39" s="11" customFormat="1" x14ac:dyDescent="0.2">
      <c r="B108" s="83">
        <f>'2-Budget JUSTIFY'!B107</f>
        <v>0</v>
      </c>
      <c r="C108" s="102">
        <f>'2-Budget JUSTIFY'!C107</f>
        <v>0</v>
      </c>
      <c r="D108" s="193"/>
      <c r="E108" s="193"/>
      <c r="F108" s="193"/>
      <c r="G108" s="191"/>
      <c r="H108" s="191"/>
      <c r="I108" s="191"/>
      <c r="J108" s="191"/>
      <c r="K108" s="191"/>
      <c r="M108" s="28">
        <f t="shared" si="263"/>
        <v>0</v>
      </c>
      <c r="N108" s="27">
        <f t="shared" si="249"/>
        <v>0</v>
      </c>
      <c r="O108" s="27">
        <f t="shared" si="250"/>
        <v>0</v>
      </c>
      <c r="P108" s="28">
        <f t="shared" si="264"/>
        <v>0</v>
      </c>
      <c r="Q108" s="27">
        <f t="shared" si="251"/>
        <v>0</v>
      </c>
      <c r="R108" s="27">
        <f t="shared" si="252"/>
        <v>0</v>
      </c>
      <c r="S108" s="28">
        <f t="shared" si="265"/>
        <v>0</v>
      </c>
      <c r="T108" s="27">
        <f t="shared" si="230"/>
        <v>0</v>
      </c>
      <c r="U108" s="27">
        <f t="shared" si="230"/>
        <v>0</v>
      </c>
      <c r="V108" s="28">
        <f t="shared" si="266"/>
        <v>0</v>
      </c>
      <c r="W108" s="27">
        <f t="shared" si="231"/>
        <v>0</v>
      </c>
      <c r="X108" s="27">
        <f t="shared" si="231"/>
        <v>0</v>
      </c>
      <c r="Y108" s="28">
        <f t="shared" si="267"/>
        <v>0</v>
      </c>
      <c r="Z108" s="27">
        <f t="shared" si="232"/>
        <v>0</v>
      </c>
      <c r="AA108" s="27">
        <f t="shared" si="232"/>
        <v>0</v>
      </c>
      <c r="AB108" s="11">
        <f t="shared" si="275"/>
        <v>0</v>
      </c>
      <c r="AC108" s="11">
        <f t="shared" ref="AC108:AD108" si="312">AB108</f>
        <v>0</v>
      </c>
      <c r="AD108" s="11">
        <f t="shared" si="312"/>
        <v>0</v>
      </c>
      <c r="AE108" s="11">
        <f t="shared" si="269"/>
        <v>0</v>
      </c>
      <c r="AF108" s="11">
        <f t="shared" ref="AF108:AG108" si="313">AE108</f>
        <v>0</v>
      </c>
      <c r="AG108" s="11">
        <f t="shared" si="313"/>
        <v>0</v>
      </c>
      <c r="AH108" s="11">
        <f t="shared" si="271"/>
        <v>0</v>
      </c>
      <c r="AI108" s="11">
        <f t="shared" ref="AI108:AJ108" si="314">AH108</f>
        <v>0</v>
      </c>
      <c r="AJ108" s="11">
        <f t="shared" si="314"/>
        <v>0</v>
      </c>
      <c r="AK108" s="11">
        <f t="shared" si="273"/>
        <v>0</v>
      </c>
      <c r="AL108" s="11">
        <f t="shared" ref="AL108:AM108" si="315">AK108</f>
        <v>0</v>
      </c>
      <c r="AM108" s="11">
        <f t="shared" si="315"/>
        <v>0</v>
      </c>
    </row>
    <row r="109" spans="2:39" s="11" customFormat="1" ht="14.25" x14ac:dyDescent="0.2">
      <c r="B109" s="89" t="str">
        <f>'2-Budget JUSTIFY'!B108</f>
        <v>800 - (identify category)</v>
      </c>
      <c r="C109" s="101">
        <f>SUM(C110:C119)</f>
        <v>0</v>
      </c>
      <c r="D109" s="101">
        <f>SUM(D110:D119)</f>
        <v>0</v>
      </c>
      <c r="E109" s="101">
        <f>SUM(E110:E119)</f>
        <v>0</v>
      </c>
      <c r="F109" s="101">
        <f t="shared" ref="F109:G109" si="316">SUM(F110:F119)</f>
        <v>0</v>
      </c>
      <c r="G109" s="101">
        <f t="shared" si="316"/>
        <v>0</v>
      </c>
      <c r="H109" s="101">
        <f t="shared" ref="H109:K109" si="317">SUM(H110:H119)</f>
        <v>0</v>
      </c>
      <c r="I109" s="101">
        <f t="shared" si="317"/>
        <v>0</v>
      </c>
      <c r="J109" s="101">
        <f t="shared" si="317"/>
        <v>0</v>
      </c>
      <c r="K109" s="101">
        <f t="shared" si="317"/>
        <v>0</v>
      </c>
      <c r="M109" s="28">
        <f t="shared" si="263"/>
        <v>0</v>
      </c>
      <c r="N109" s="27">
        <f t="shared" si="249"/>
        <v>0</v>
      </c>
      <c r="O109" s="27">
        <f t="shared" si="250"/>
        <v>0</v>
      </c>
      <c r="P109" s="28">
        <f t="shared" si="264"/>
        <v>0</v>
      </c>
      <c r="Q109" s="27">
        <f t="shared" si="251"/>
        <v>0</v>
      </c>
      <c r="R109" s="27">
        <f t="shared" si="252"/>
        <v>0</v>
      </c>
      <c r="S109" s="28">
        <f t="shared" si="265"/>
        <v>0</v>
      </c>
      <c r="T109" s="27">
        <f t="shared" si="230"/>
        <v>0</v>
      </c>
      <c r="U109" s="27">
        <f t="shared" si="230"/>
        <v>0</v>
      </c>
      <c r="V109" s="28">
        <f t="shared" si="266"/>
        <v>0</v>
      </c>
      <c r="W109" s="27">
        <f t="shared" si="231"/>
        <v>0</v>
      </c>
      <c r="X109" s="27">
        <f t="shared" si="231"/>
        <v>0</v>
      </c>
      <c r="Y109" s="28">
        <f t="shared" si="267"/>
        <v>0</v>
      </c>
      <c r="Z109" s="27">
        <f t="shared" si="232"/>
        <v>0</v>
      </c>
      <c r="AA109" s="27">
        <f t="shared" si="232"/>
        <v>0</v>
      </c>
      <c r="AB109" s="11">
        <f t="shared" si="275"/>
        <v>0</v>
      </c>
      <c r="AC109" s="11">
        <f t="shared" ref="AC109:AD109" si="318">AB109</f>
        <v>0</v>
      </c>
      <c r="AD109" s="11">
        <f t="shared" si="318"/>
        <v>0</v>
      </c>
      <c r="AE109" s="11">
        <f t="shared" si="269"/>
        <v>0</v>
      </c>
      <c r="AF109" s="11">
        <f t="shared" ref="AF109:AG109" si="319">AE109</f>
        <v>0</v>
      </c>
      <c r="AG109" s="11">
        <f t="shared" si="319"/>
        <v>0</v>
      </c>
      <c r="AH109" s="11">
        <f t="shared" si="271"/>
        <v>0</v>
      </c>
      <c r="AI109" s="11">
        <f t="shared" ref="AI109:AJ109" si="320">AH109</f>
        <v>0</v>
      </c>
      <c r="AJ109" s="11">
        <f t="shared" si="320"/>
        <v>0</v>
      </c>
      <c r="AK109" s="11">
        <f t="shared" si="273"/>
        <v>0</v>
      </c>
      <c r="AL109" s="11">
        <f t="shared" ref="AL109:AM109" si="321">AK109</f>
        <v>0</v>
      </c>
      <c r="AM109" s="11">
        <f t="shared" si="321"/>
        <v>0</v>
      </c>
    </row>
    <row r="110" spans="2:39" s="11" customFormat="1" x14ac:dyDescent="0.2">
      <c r="B110" s="81">
        <f>'2-Budget JUSTIFY'!B109</f>
        <v>0</v>
      </c>
      <c r="C110" s="99">
        <f>'2-Budget JUSTIFY'!C109</f>
        <v>0</v>
      </c>
      <c r="D110" s="194"/>
      <c r="E110" s="194"/>
      <c r="F110" s="194"/>
      <c r="G110" s="189"/>
      <c r="H110" s="189"/>
      <c r="I110" s="189"/>
      <c r="J110" s="189"/>
      <c r="K110" s="189"/>
      <c r="M110" s="28">
        <f t="shared" si="263"/>
        <v>0</v>
      </c>
      <c r="N110" s="27">
        <f t="shared" si="249"/>
        <v>0</v>
      </c>
      <c r="O110" s="27">
        <f t="shared" si="250"/>
        <v>0</v>
      </c>
      <c r="P110" s="28">
        <f t="shared" si="264"/>
        <v>0</v>
      </c>
      <c r="Q110" s="27">
        <f t="shared" si="251"/>
        <v>0</v>
      </c>
      <c r="R110" s="27">
        <f t="shared" si="252"/>
        <v>0</v>
      </c>
      <c r="S110" s="28">
        <f t="shared" si="265"/>
        <v>0</v>
      </c>
      <c r="T110" s="27">
        <f t="shared" si="230"/>
        <v>0</v>
      </c>
      <c r="U110" s="27">
        <f t="shared" si="230"/>
        <v>0</v>
      </c>
      <c r="V110" s="28">
        <f t="shared" si="266"/>
        <v>0</v>
      </c>
      <c r="W110" s="27">
        <f t="shared" si="231"/>
        <v>0</v>
      </c>
      <c r="X110" s="27">
        <f t="shared" si="231"/>
        <v>0</v>
      </c>
      <c r="Y110" s="28">
        <f t="shared" si="267"/>
        <v>0</v>
      </c>
      <c r="Z110" s="27">
        <f t="shared" si="232"/>
        <v>0</v>
      </c>
      <c r="AA110" s="27">
        <f t="shared" si="232"/>
        <v>0</v>
      </c>
      <c r="AB110" s="11">
        <f t="shared" si="275"/>
        <v>0</v>
      </c>
      <c r="AC110" s="11">
        <f t="shared" ref="AC110:AD110" si="322">AB110</f>
        <v>0</v>
      </c>
      <c r="AD110" s="11">
        <f t="shared" si="322"/>
        <v>0</v>
      </c>
      <c r="AE110" s="11">
        <f t="shared" si="269"/>
        <v>0</v>
      </c>
      <c r="AF110" s="11">
        <f t="shared" ref="AF110:AG110" si="323">AE110</f>
        <v>0</v>
      </c>
      <c r="AG110" s="11">
        <f t="shared" si="323"/>
        <v>0</v>
      </c>
      <c r="AH110" s="11">
        <f t="shared" si="271"/>
        <v>0</v>
      </c>
      <c r="AI110" s="11">
        <f t="shared" ref="AI110:AJ110" si="324">AH110</f>
        <v>0</v>
      </c>
      <c r="AJ110" s="11">
        <f t="shared" si="324"/>
        <v>0</v>
      </c>
      <c r="AK110" s="11">
        <f t="shared" si="273"/>
        <v>0</v>
      </c>
      <c r="AL110" s="11">
        <f t="shared" ref="AL110:AM110" si="325">AK110</f>
        <v>0</v>
      </c>
      <c r="AM110" s="11">
        <f t="shared" si="325"/>
        <v>0</v>
      </c>
    </row>
    <row r="111" spans="2:39" s="11" customFormat="1" x14ac:dyDescent="0.2">
      <c r="B111" s="82">
        <f>'2-Budget JUSTIFY'!B110</f>
        <v>0</v>
      </c>
      <c r="C111" s="100">
        <f>'2-Budget JUSTIFY'!C110</f>
        <v>0</v>
      </c>
      <c r="D111" s="192"/>
      <c r="E111" s="192"/>
      <c r="F111" s="192"/>
      <c r="G111" s="190"/>
      <c r="H111" s="190"/>
      <c r="I111" s="190"/>
      <c r="J111" s="190"/>
      <c r="K111" s="190"/>
      <c r="M111" s="28">
        <f t="shared" si="263"/>
        <v>0</v>
      </c>
      <c r="N111" s="27">
        <f t="shared" si="249"/>
        <v>0</v>
      </c>
      <c r="O111" s="27">
        <f t="shared" si="250"/>
        <v>0</v>
      </c>
      <c r="P111" s="28">
        <f t="shared" si="264"/>
        <v>0</v>
      </c>
      <c r="Q111" s="27">
        <f t="shared" si="251"/>
        <v>0</v>
      </c>
      <c r="R111" s="27">
        <f t="shared" si="252"/>
        <v>0</v>
      </c>
      <c r="S111" s="28">
        <f t="shared" si="265"/>
        <v>0</v>
      </c>
      <c r="T111" s="27">
        <f t="shared" si="230"/>
        <v>0</v>
      </c>
      <c r="U111" s="27">
        <f t="shared" si="230"/>
        <v>0</v>
      </c>
      <c r="V111" s="28">
        <f t="shared" si="266"/>
        <v>0</v>
      </c>
      <c r="W111" s="27">
        <f t="shared" si="231"/>
        <v>0</v>
      </c>
      <c r="X111" s="27">
        <f t="shared" si="231"/>
        <v>0</v>
      </c>
      <c r="Y111" s="28">
        <f t="shared" si="267"/>
        <v>0</v>
      </c>
      <c r="Z111" s="27">
        <f t="shared" si="232"/>
        <v>0</v>
      </c>
      <c r="AA111" s="27">
        <f t="shared" si="232"/>
        <v>0</v>
      </c>
      <c r="AB111" s="11">
        <f t="shared" si="275"/>
        <v>0</v>
      </c>
      <c r="AC111" s="11">
        <f t="shared" ref="AC111:AD111" si="326">AB111</f>
        <v>0</v>
      </c>
      <c r="AD111" s="11">
        <f t="shared" si="326"/>
        <v>0</v>
      </c>
      <c r="AE111" s="11">
        <f t="shared" si="269"/>
        <v>0</v>
      </c>
      <c r="AF111" s="11">
        <f t="shared" ref="AF111:AG111" si="327">AE111</f>
        <v>0</v>
      </c>
      <c r="AG111" s="11">
        <f t="shared" si="327"/>
        <v>0</v>
      </c>
      <c r="AH111" s="11">
        <f t="shared" si="271"/>
        <v>0</v>
      </c>
      <c r="AI111" s="11">
        <f t="shared" ref="AI111:AJ111" si="328">AH111</f>
        <v>0</v>
      </c>
      <c r="AJ111" s="11">
        <f t="shared" si="328"/>
        <v>0</v>
      </c>
      <c r="AK111" s="11">
        <f t="shared" si="273"/>
        <v>0</v>
      </c>
      <c r="AL111" s="11">
        <f t="shared" ref="AL111:AM111" si="329">AK111</f>
        <v>0</v>
      </c>
      <c r="AM111" s="11">
        <f t="shared" si="329"/>
        <v>0</v>
      </c>
    </row>
    <row r="112" spans="2:39" s="11" customFormat="1" x14ac:dyDescent="0.2">
      <c r="B112" s="82">
        <f>'2-Budget JUSTIFY'!B111</f>
        <v>0</v>
      </c>
      <c r="C112" s="100">
        <f>'2-Budget JUSTIFY'!C111</f>
        <v>0</v>
      </c>
      <c r="D112" s="192"/>
      <c r="E112" s="192"/>
      <c r="F112" s="192"/>
      <c r="G112" s="190"/>
      <c r="H112" s="190"/>
      <c r="I112" s="190"/>
      <c r="J112" s="190"/>
      <c r="K112" s="190"/>
      <c r="M112" s="28">
        <f t="shared" si="263"/>
        <v>0</v>
      </c>
      <c r="N112" s="27">
        <f t="shared" si="249"/>
        <v>0</v>
      </c>
      <c r="O112" s="27">
        <f t="shared" si="250"/>
        <v>0</v>
      </c>
      <c r="P112" s="28">
        <f t="shared" si="264"/>
        <v>0</v>
      </c>
      <c r="Q112" s="27">
        <f t="shared" si="251"/>
        <v>0</v>
      </c>
      <c r="R112" s="27">
        <f t="shared" si="252"/>
        <v>0</v>
      </c>
      <c r="S112" s="28">
        <f t="shared" si="265"/>
        <v>0</v>
      </c>
      <c r="T112" s="27">
        <f t="shared" ref="T112:U121" si="330">S112</f>
        <v>0</v>
      </c>
      <c r="U112" s="27">
        <f t="shared" si="330"/>
        <v>0</v>
      </c>
      <c r="V112" s="28">
        <f t="shared" si="266"/>
        <v>0</v>
      </c>
      <c r="W112" s="27">
        <f t="shared" ref="W112:X121" si="331">V112</f>
        <v>0</v>
      </c>
      <c r="X112" s="27">
        <f t="shared" si="331"/>
        <v>0</v>
      </c>
      <c r="Y112" s="28">
        <f t="shared" si="267"/>
        <v>0</v>
      </c>
      <c r="Z112" s="27">
        <f t="shared" ref="Z112:AA121" si="332">Y112</f>
        <v>0</v>
      </c>
      <c r="AA112" s="27">
        <f t="shared" si="332"/>
        <v>0</v>
      </c>
      <c r="AB112" s="11">
        <f t="shared" si="275"/>
        <v>0</v>
      </c>
      <c r="AC112" s="11">
        <f t="shared" ref="AC112:AD112" si="333">AB112</f>
        <v>0</v>
      </c>
      <c r="AD112" s="11">
        <f t="shared" si="333"/>
        <v>0</v>
      </c>
      <c r="AE112" s="11">
        <f t="shared" si="269"/>
        <v>0</v>
      </c>
      <c r="AF112" s="11">
        <f t="shared" ref="AF112:AG112" si="334">AE112</f>
        <v>0</v>
      </c>
      <c r="AG112" s="11">
        <f t="shared" si="334"/>
        <v>0</v>
      </c>
      <c r="AH112" s="11">
        <f t="shared" si="271"/>
        <v>0</v>
      </c>
      <c r="AI112" s="11">
        <f t="shared" ref="AI112:AJ112" si="335">AH112</f>
        <v>0</v>
      </c>
      <c r="AJ112" s="11">
        <f t="shared" si="335"/>
        <v>0</v>
      </c>
      <c r="AK112" s="11">
        <f t="shared" si="273"/>
        <v>0</v>
      </c>
      <c r="AL112" s="11">
        <f t="shared" ref="AL112:AM112" si="336">AK112</f>
        <v>0</v>
      </c>
      <c r="AM112" s="11">
        <f t="shared" si="336"/>
        <v>0</v>
      </c>
    </row>
    <row r="113" spans="2:39" s="11" customFormat="1" x14ac:dyDescent="0.2">
      <c r="B113" s="82">
        <f>'2-Budget JUSTIFY'!B112</f>
        <v>0</v>
      </c>
      <c r="C113" s="100">
        <f>'2-Budget JUSTIFY'!C112</f>
        <v>0</v>
      </c>
      <c r="D113" s="192"/>
      <c r="E113" s="192"/>
      <c r="F113" s="192"/>
      <c r="G113" s="190"/>
      <c r="H113" s="190"/>
      <c r="I113" s="190"/>
      <c r="J113" s="190"/>
      <c r="K113" s="190"/>
      <c r="M113" s="28">
        <f t="shared" si="263"/>
        <v>0</v>
      </c>
      <c r="N113" s="27">
        <f t="shared" si="249"/>
        <v>0</v>
      </c>
      <c r="O113" s="27">
        <f t="shared" si="250"/>
        <v>0</v>
      </c>
      <c r="P113" s="28">
        <f t="shared" si="264"/>
        <v>0</v>
      </c>
      <c r="Q113" s="27">
        <f t="shared" si="251"/>
        <v>0</v>
      </c>
      <c r="R113" s="27">
        <f t="shared" si="252"/>
        <v>0</v>
      </c>
      <c r="S113" s="28">
        <f t="shared" si="265"/>
        <v>0</v>
      </c>
      <c r="T113" s="27">
        <f t="shared" si="330"/>
        <v>0</v>
      </c>
      <c r="U113" s="27">
        <f t="shared" si="330"/>
        <v>0</v>
      </c>
      <c r="V113" s="28">
        <f t="shared" si="266"/>
        <v>0</v>
      </c>
      <c r="W113" s="27">
        <f t="shared" si="331"/>
        <v>0</v>
      </c>
      <c r="X113" s="27">
        <f t="shared" si="331"/>
        <v>0</v>
      </c>
      <c r="Y113" s="28">
        <f t="shared" si="267"/>
        <v>0</v>
      </c>
      <c r="Z113" s="27">
        <f t="shared" si="332"/>
        <v>0</v>
      </c>
      <c r="AA113" s="27">
        <f t="shared" si="332"/>
        <v>0</v>
      </c>
      <c r="AB113" s="11">
        <f t="shared" si="275"/>
        <v>0</v>
      </c>
      <c r="AC113" s="11">
        <f t="shared" ref="AC113:AD113" si="337">AB113</f>
        <v>0</v>
      </c>
      <c r="AD113" s="11">
        <f t="shared" si="337"/>
        <v>0</v>
      </c>
      <c r="AE113" s="11">
        <f t="shared" si="269"/>
        <v>0</v>
      </c>
      <c r="AF113" s="11">
        <f t="shared" ref="AF113:AG113" si="338">AE113</f>
        <v>0</v>
      </c>
      <c r="AG113" s="11">
        <f t="shared" si="338"/>
        <v>0</v>
      </c>
      <c r="AH113" s="11">
        <f t="shared" si="271"/>
        <v>0</v>
      </c>
      <c r="AI113" s="11">
        <f t="shared" ref="AI113:AJ113" si="339">AH113</f>
        <v>0</v>
      </c>
      <c r="AJ113" s="11">
        <f t="shared" si="339"/>
        <v>0</v>
      </c>
      <c r="AK113" s="11">
        <f t="shared" si="273"/>
        <v>0</v>
      </c>
      <c r="AL113" s="11">
        <f t="shared" ref="AL113:AM113" si="340">AK113</f>
        <v>0</v>
      </c>
      <c r="AM113" s="11">
        <f t="shared" si="340"/>
        <v>0</v>
      </c>
    </row>
    <row r="114" spans="2:39" s="11" customFormat="1" x14ac:dyDescent="0.2">
      <c r="B114" s="82">
        <f>'2-Budget JUSTIFY'!B113</f>
        <v>0</v>
      </c>
      <c r="C114" s="100">
        <f>'2-Budget JUSTIFY'!C113</f>
        <v>0</v>
      </c>
      <c r="D114" s="192"/>
      <c r="E114" s="192"/>
      <c r="F114" s="192"/>
      <c r="G114" s="190"/>
      <c r="H114" s="190"/>
      <c r="I114" s="190"/>
      <c r="J114" s="190"/>
      <c r="K114" s="190"/>
      <c r="M114" s="28">
        <f t="shared" si="263"/>
        <v>0</v>
      </c>
      <c r="N114" s="27">
        <f t="shared" si="249"/>
        <v>0</v>
      </c>
      <c r="O114" s="27">
        <f t="shared" si="250"/>
        <v>0</v>
      </c>
      <c r="P114" s="28">
        <f t="shared" si="264"/>
        <v>0</v>
      </c>
      <c r="Q114" s="27">
        <f t="shared" si="251"/>
        <v>0</v>
      </c>
      <c r="R114" s="27">
        <f t="shared" si="252"/>
        <v>0</v>
      </c>
      <c r="S114" s="28">
        <f t="shared" si="265"/>
        <v>0</v>
      </c>
      <c r="T114" s="27">
        <f t="shared" si="330"/>
        <v>0</v>
      </c>
      <c r="U114" s="27">
        <f t="shared" si="330"/>
        <v>0</v>
      </c>
      <c r="V114" s="28">
        <f t="shared" si="266"/>
        <v>0</v>
      </c>
      <c r="W114" s="27">
        <f t="shared" si="331"/>
        <v>0</v>
      </c>
      <c r="X114" s="27">
        <f t="shared" si="331"/>
        <v>0</v>
      </c>
      <c r="Y114" s="28">
        <f t="shared" si="267"/>
        <v>0</v>
      </c>
      <c r="Z114" s="27">
        <f t="shared" si="332"/>
        <v>0</v>
      </c>
      <c r="AA114" s="27">
        <f t="shared" si="332"/>
        <v>0</v>
      </c>
      <c r="AB114" s="11">
        <f t="shared" si="275"/>
        <v>0</v>
      </c>
      <c r="AC114" s="11">
        <f t="shared" ref="AC114:AD114" si="341">AB114</f>
        <v>0</v>
      </c>
      <c r="AD114" s="11">
        <f t="shared" si="341"/>
        <v>0</v>
      </c>
      <c r="AE114" s="11">
        <f t="shared" si="269"/>
        <v>0</v>
      </c>
      <c r="AF114" s="11">
        <f t="shared" ref="AF114:AG114" si="342">AE114</f>
        <v>0</v>
      </c>
      <c r="AG114" s="11">
        <f t="shared" si="342"/>
        <v>0</v>
      </c>
      <c r="AH114" s="11">
        <f t="shared" si="271"/>
        <v>0</v>
      </c>
      <c r="AI114" s="11">
        <f t="shared" ref="AI114:AJ114" si="343">AH114</f>
        <v>0</v>
      </c>
      <c r="AJ114" s="11">
        <f t="shared" si="343"/>
        <v>0</v>
      </c>
      <c r="AK114" s="11">
        <f t="shared" si="273"/>
        <v>0</v>
      </c>
      <c r="AL114" s="11">
        <f t="shared" ref="AL114:AM114" si="344">AK114</f>
        <v>0</v>
      </c>
      <c r="AM114" s="11">
        <f t="shared" si="344"/>
        <v>0</v>
      </c>
    </row>
    <row r="115" spans="2:39" s="11" customFormat="1" x14ac:dyDescent="0.2">
      <c r="B115" s="82">
        <f>'2-Budget JUSTIFY'!B114</f>
        <v>0</v>
      </c>
      <c r="C115" s="100">
        <f>'2-Budget JUSTIFY'!C114</f>
        <v>0</v>
      </c>
      <c r="D115" s="192"/>
      <c r="E115" s="192"/>
      <c r="F115" s="192"/>
      <c r="G115" s="190"/>
      <c r="H115" s="190"/>
      <c r="I115" s="190"/>
      <c r="J115" s="190"/>
      <c r="K115" s="190"/>
      <c r="M115" s="28">
        <f t="shared" si="263"/>
        <v>0</v>
      </c>
      <c r="N115" s="27">
        <f t="shared" si="249"/>
        <v>0</v>
      </c>
      <c r="O115" s="27">
        <f t="shared" si="250"/>
        <v>0</v>
      </c>
      <c r="P115" s="28">
        <f t="shared" si="264"/>
        <v>0</v>
      </c>
      <c r="Q115" s="27">
        <f t="shared" si="251"/>
        <v>0</v>
      </c>
      <c r="R115" s="27">
        <f t="shared" si="252"/>
        <v>0</v>
      </c>
      <c r="S115" s="28">
        <f t="shared" si="265"/>
        <v>0</v>
      </c>
      <c r="T115" s="27">
        <f t="shared" si="330"/>
        <v>0</v>
      </c>
      <c r="U115" s="27">
        <f t="shared" si="330"/>
        <v>0</v>
      </c>
      <c r="V115" s="28">
        <f t="shared" si="266"/>
        <v>0</v>
      </c>
      <c r="W115" s="27">
        <f t="shared" si="331"/>
        <v>0</v>
      </c>
      <c r="X115" s="27">
        <f t="shared" si="331"/>
        <v>0</v>
      </c>
      <c r="Y115" s="28">
        <f t="shared" si="267"/>
        <v>0</v>
      </c>
      <c r="Z115" s="27">
        <f t="shared" si="332"/>
        <v>0</v>
      </c>
      <c r="AA115" s="27">
        <f t="shared" si="332"/>
        <v>0</v>
      </c>
      <c r="AB115" s="11">
        <f t="shared" si="275"/>
        <v>0</v>
      </c>
      <c r="AC115" s="11">
        <f t="shared" ref="AC115:AD115" si="345">AB115</f>
        <v>0</v>
      </c>
      <c r="AD115" s="11">
        <f t="shared" si="345"/>
        <v>0</v>
      </c>
      <c r="AE115" s="11">
        <f t="shared" si="269"/>
        <v>0</v>
      </c>
      <c r="AF115" s="11">
        <f t="shared" ref="AF115:AG115" si="346">AE115</f>
        <v>0</v>
      </c>
      <c r="AG115" s="11">
        <f t="shared" si="346"/>
        <v>0</v>
      </c>
      <c r="AH115" s="11">
        <f t="shared" si="271"/>
        <v>0</v>
      </c>
      <c r="AI115" s="11">
        <f t="shared" ref="AI115:AJ115" si="347">AH115</f>
        <v>0</v>
      </c>
      <c r="AJ115" s="11">
        <f t="shared" si="347"/>
        <v>0</v>
      </c>
      <c r="AK115" s="11">
        <f t="shared" si="273"/>
        <v>0</v>
      </c>
      <c r="AL115" s="11">
        <f t="shared" ref="AL115:AM115" si="348">AK115</f>
        <v>0</v>
      </c>
      <c r="AM115" s="11">
        <f t="shared" si="348"/>
        <v>0</v>
      </c>
    </row>
    <row r="116" spans="2:39" s="11" customFormat="1" x14ac:dyDescent="0.2">
      <c r="B116" s="82">
        <f>'2-Budget JUSTIFY'!B115</f>
        <v>0</v>
      </c>
      <c r="C116" s="100">
        <f>'2-Budget JUSTIFY'!C115</f>
        <v>0</v>
      </c>
      <c r="D116" s="192"/>
      <c r="E116" s="192"/>
      <c r="F116" s="192"/>
      <c r="G116" s="190"/>
      <c r="H116" s="190"/>
      <c r="I116" s="190"/>
      <c r="J116" s="190"/>
      <c r="K116" s="190"/>
      <c r="M116" s="28">
        <f t="shared" si="263"/>
        <v>0</v>
      </c>
      <c r="N116" s="27">
        <f t="shared" si="249"/>
        <v>0</v>
      </c>
      <c r="O116" s="27">
        <f t="shared" si="250"/>
        <v>0</v>
      </c>
      <c r="P116" s="28">
        <f t="shared" si="264"/>
        <v>0</v>
      </c>
      <c r="Q116" s="27">
        <f t="shared" si="251"/>
        <v>0</v>
      </c>
      <c r="R116" s="27">
        <f t="shared" si="252"/>
        <v>0</v>
      </c>
      <c r="S116" s="28">
        <f t="shared" si="265"/>
        <v>0</v>
      </c>
      <c r="T116" s="27">
        <f t="shared" si="330"/>
        <v>0</v>
      </c>
      <c r="U116" s="27">
        <f t="shared" si="330"/>
        <v>0</v>
      </c>
      <c r="V116" s="28">
        <f t="shared" si="266"/>
        <v>0</v>
      </c>
      <c r="W116" s="27">
        <f t="shared" si="331"/>
        <v>0</v>
      </c>
      <c r="X116" s="27">
        <f t="shared" si="331"/>
        <v>0</v>
      </c>
      <c r="Y116" s="28">
        <f t="shared" si="267"/>
        <v>0</v>
      </c>
      <c r="Z116" s="27">
        <f t="shared" si="332"/>
        <v>0</v>
      </c>
      <c r="AA116" s="27">
        <f t="shared" si="332"/>
        <v>0</v>
      </c>
      <c r="AB116" s="11">
        <f t="shared" si="275"/>
        <v>0</v>
      </c>
      <c r="AC116" s="11">
        <f t="shared" ref="AC116:AD116" si="349">AB116</f>
        <v>0</v>
      </c>
      <c r="AD116" s="11">
        <f t="shared" si="349"/>
        <v>0</v>
      </c>
      <c r="AE116" s="11">
        <f t="shared" si="269"/>
        <v>0</v>
      </c>
      <c r="AF116" s="11">
        <f t="shared" ref="AF116:AG116" si="350">AE116</f>
        <v>0</v>
      </c>
      <c r="AG116" s="11">
        <f t="shared" si="350"/>
        <v>0</v>
      </c>
      <c r="AH116" s="11">
        <f t="shared" si="271"/>
        <v>0</v>
      </c>
      <c r="AI116" s="11">
        <f t="shared" ref="AI116:AJ116" si="351">AH116</f>
        <v>0</v>
      </c>
      <c r="AJ116" s="11">
        <f t="shared" si="351"/>
        <v>0</v>
      </c>
      <c r="AK116" s="11">
        <f t="shared" si="273"/>
        <v>0</v>
      </c>
      <c r="AL116" s="11">
        <f t="shared" ref="AL116:AM116" si="352">AK116</f>
        <v>0</v>
      </c>
      <c r="AM116" s="11">
        <f t="shared" si="352"/>
        <v>0</v>
      </c>
    </row>
    <row r="117" spans="2:39" s="11" customFormat="1" x14ac:dyDescent="0.2">
      <c r="B117" s="82">
        <f>'2-Budget JUSTIFY'!B116</f>
        <v>0</v>
      </c>
      <c r="C117" s="100">
        <f>'2-Budget JUSTIFY'!C116</f>
        <v>0</v>
      </c>
      <c r="D117" s="192"/>
      <c r="E117" s="192"/>
      <c r="F117" s="192"/>
      <c r="G117" s="190"/>
      <c r="H117" s="190"/>
      <c r="I117" s="190"/>
      <c r="J117" s="190"/>
      <c r="K117" s="190"/>
      <c r="M117" s="28">
        <f t="shared" si="263"/>
        <v>0</v>
      </c>
      <c r="N117" s="27">
        <f t="shared" si="249"/>
        <v>0</v>
      </c>
      <c r="O117" s="27">
        <f t="shared" si="250"/>
        <v>0</v>
      </c>
      <c r="P117" s="28">
        <f t="shared" si="264"/>
        <v>0</v>
      </c>
      <c r="Q117" s="27">
        <f t="shared" si="251"/>
        <v>0</v>
      </c>
      <c r="R117" s="27">
        <f t="shared" si="252"/>
        <v>0</v>
      </c>
      <c r="S117" s="28">
        <f t="shared" si="265"/>
        <v>0</v>
      </c>
      <c r="T117" s="27">
        <f t="shared" si="330"/>
        <v>0</v>
      </c>
      <c r="U117" s="27">
        <f t="shared" si="330"/>
        <v>0</v>
      </c>
      <c r="V117" s="28">
        <f t="shared" si="266"/>
        <v>0</v>
      </c>
      <c r="W117" s="27">
        <f t="shared" si="331"/>
        <v>0</v>
      </c>
      <c r="X117" s="27">
        <f t="shared" si="331"/>
        <v>0</v>
      </c>
      <c r="Y117" s="28">
        <f t="shared" si="267"/>
        <v>0</v>
      </c>
      <c r="Z117" s="27">
        <f t="shared" si="332"/>
        <v>0</v>
      </c>
      <c r="AA117" s="27">
        <f t="shared" si="332"/>
        <v>0</v>
      </c>
      <c r="AB117" s="11">
        <f t="shared" si="275"/>
        <v>0</v>
      </c>
      <c r="AC117" s="11">
        <f t="shared" ref="AC117:AD117" si="353">AB117</f>
        <v>0</v>
      </c>
      <c r="AD117" s="11">
        <f t="shared" si="353"/>
        <v>0</v>
      </c>
      <c r="AE117" s="11">
        <f t="shared" si="269"/>
        <v>0</v>
      </c>
      <c r="AF117" s="11">
        <f t="shared" ref="AF117:AG117" si="354">AE117</f>
        <v>0</v>
      </c>
      <c r="AG117" s="11">
        <f t="shared" si="354"/>
        <v>0</v>
      </c>
      <c r="AH117" s="11">
        <f t="shared" si="271"/>
        <v>0</v>
      </c>
      <c r="AI117" s="11">
        <f t="shared" ref="AI117:AJ117" si="355">AH117</f>
        <v>0</v>
      </c>
      <c r="AJ117" s="11">
        <f t="shared" si="355"/>
        <v>0</v>
      </c>
      <c r="AK117" s="11">
        <f t="shared" si="273"/>
        <v>0</v>
      </c>
      <c r="AL117" s="11">
        <f t="shared" ref="AL117:AM117" si="356">AK117</f>
        <v>0</v>
      </c>
      <c r="AM117" s="11">
        <f t="shared" si="356"/>
        <v>0</v>
      </c>
    </row>
    <row r="118" spans="2:39" s="11" customFormat="1" x14ac:dyDescent="0.2">
      <c r="B118" s="82">
        <f>'2-Budget JUSTIFY'!B117</f>
        <v>0</v>
      </c>
      <c r="C118" s="100">
        <f>'2-Budget JUSTIFY'!C117</f>
        <v>0</v>
      </c>
      <c r="D118" s="192"/>
      <c r="E118" s="192"/>
      <c r="F118" s="192"/>
      <c r="G118" s="190"/>
      <c r="H118" s="190"/>
      <c r="I118" s="190"/>
      <c r="J118" s="190"/>
      <c r="K118" s="190"/>
      <c r="M118" s="28">
        <f t="shared" si="263"/>
        <v>0</v>
      </c>
      <c r="N118" s="27">
        <f t="shared" si="249"/>
        <v>0</v>
      </c>
      <c r="O118" s="27">
        <f t="shared" si="250"/>
        <v>0</v>
      </c>
      <c r="P118" s="28">
        <f t="shared" si="264"/>
        <v>0</v>
      </c>
      <c r="Q118" s="27">
        <f t="shared" si="251"/>
        <v>0</v>
      </c>
      <c r="R118" s="27">
        <f t="shared" si="252"/>
        <v>0</v>
      </c>
      <c r="S118" s="28">
        <f t="shared" si="265"/>
        <v>0</v>
      </c>
      <c r="T118" s="27">
        <f t="shared" si="330"/>
        <v>0</v>
      </c>
      <c r="U118" s="27">
        <f t="shared" si="330"/>
        <v>0</v>
      </c>
      <c r="V118" s="28">
        <f t="shared" si="266"/>
        <v>0</v>
      </c>
      <c r="W118" s="27">
        <f t="shared" si="331"/>
        <v>0</v>
      </c>
      <c r="X118" s="27">
        <f t="shared" si="331"/>
        <v>0</v>
      </c>
      <c r="Y118" s="28">
        <f t="shared" si="267"/>
        <v>0</v>
      </c>
      <c r="Z118" s="27">
        <f t="shared" si="332"/>
        <v>0</v>
      </c>
      <c r="AA118" s="27">
        <f t="shared" si="332"/>
        <v>0</v>
      </c>
      <c r="AB118" s="11">
        <f t="shared" si="275"/>
        <v>0</v>
      </c>
      <c r="AC118" s="11">
        <f t="shared" ref="AC118:AD118" si="357">AB118</f>
        <v>0</v>
      </c>
      <c r="AD118" s="11">
        <f t="shared" si="357"/>
        <v>0</v>
      </c>
      <c r="AE118" s="11">
        <f t="shared" si="269"/>
        <v>0</v>
      </c>
      <c r="AF118" s="11">
        <f t="shared" ref="AF118:AG118" si="358">AE118</f>
        <v>0</v>
      </c>
      <c r="AG118" s="11">
        <f t="shared" si="358"/>
        <v>0</v>
      </c>
      <c r="AH118" s="11">
        <f t="shared" si="271"/>
        <v>0</v>
      </c>
      <c r="AI118" s="11">
        <f t="shared" ref="AI118:AJ118" si="359">AH118</f>
        <v>0</v>
      </c>
      <c r="AJ118" s="11">
        <f t="shared" si="359"/>
        <v>0</v>
      </c>
      <c r="AK118" s="11">
        <f t="shared" si="273"/>
        <v>0</v>
      </c>
      <c r="AL118" s="11">
        <f t="shared" ref="AL118:AM118" si="360">AK118</f>
        <v>0</v>
      </c>
      <c r="AM118" s="11">
        <f t="shared" si="360"/>
        <v>0</v>
      </c>
    </row>
    <row r="119" spans="2:39" s="11" customFormat="1" x14ac:dyDescent="0.2">
      <c r="B119" s="83">
        <f>'2-Budget JUSTIFY'!B118</f>
        <v>0</v>
      </c>
      <c r="C119" s="102">
        <f>'2-Budget JUSTIFY'!C118</f>
        <v>0</v>
      </c>
      <c r="D119" s="193"/>
      <c r="E119" s="193"/>
      <c r="F119" s="193"/>
      <c r="G119" s="191"/>
      <c r="H119" s="191"/>
      <c r="I119" s="191"/>
      <c r="J119" s="191"/>
      <c r="K119" s="191"/>
      <c r="M119" s="28">
        <f t="shared" si="263"/>
        <v>0</v>
      </c>
      <c r="N119" s="27">
        <f t="shared" si="249"/>
        <v>0</v>
      </c>
      <c r="O119" s="27">
        <f t="shared" si="250"/>
        <v>0</v>
      </c>
      <c r="P119" s="28">
        <f t="shared" si="264"/>
        <v>0</v>
      </c>
      <c r="Q119" s="27">
        <f t="shared" si="251"/>
        <v>0</v>
      </c>
      <c r="R119" s="27">
        <f t="shared" si="252"/>
        <v>0</v>
      </c>
      <c r="S119" s="28">
        <f t="shared" si="265"/>
        <v>0</v>
      </c>
      <c r="T119" s="27">
        <f t="shared" si="330"/>
        <v>0</v>
      </c>
      <c r="U119" s="27">
        <f t="shared" si="330"/>
        <v>0</v>
      </c>
      <c r="V119" s="28">
        <f t="shared" si="266"/>
        <v>0</v>
      </c>
      <c r="W119" s="27">
        <f t="shared" si="331"/>
        <v>0</v>
      </c>
      <c r="X119" s="27">
        <f t="shared" si="331"/>
        <v>0</v>
      </c>
      <c r="Y119" s="28">
        <f t="shared" si="267"/>
        <v>0</v>
      </c>
      <c r="Z119" s="27">
        <f t="shared" si="332"/>
        <v>0</v>
      </c>
      <c r="AA119" s="27">
        <f t="shared" si="332"/>
        <v>0</v>
      </c>
      <c r="AB119" s="11">
        <f t="shared" si="275"/>
        <v>0</v>
      </c>
      <c r="AC119" s="11">
        <f t="shared" ref="AC119:AD119" si="361">AB119</f>
        <v>0</v>
      </c>
      <c r="AD119" s="11">
        <f t="shared" si="361"/>
        <v>0</v>
      </c>
      <c r="AE119" s="11">
        <f t="shared" si="269"/>
        <v>0</v>
      </c>
      <c r="AF119" s="11">
        <f t="shared" ref="AF119:AG119" si="362">AE119</f>
        <v>0</v>
      </c>
      <c r="AG119" s="11">
        <f t="shared" si="362"/>
        <v>0</v>
      </c>
      <c r="AH119" s="11">
        <f t="shared" si="271"/>
        <v>0</v>
      </c>
      <c r="AI119" s="11">
        <f t="shared" ref="AI119:AJ119" si="363">AH119</f>
        <v>0</v>
      </c>
      <c r="AJ119" s="11">
        <f t="shared" si="363"/>
        <v>0</v>
      </c>
      <c r="AK119" s="11">
        <f t="shared" si="273"/>
        <v>0</v>
      </c>
      <c r="AL119" s="11">
        <f t="shared" ref="AL119:AM119" si="364">AK119</f>
        <v>0</v>
      </c>
      <c r="AM119" s="11">
        <f t="shared" si="364"/>
        <v>0</v>
      </c>
    </row>
    <row r="120" spans="2:39" s="11" customFormat="1" ht="12.95" customHeight="1" x14ac:dyDescent="0.2">
      <c r="B120" s="89" t="str">
        <f>'2-Budget JUSTIFY'!B119</f>
        <v>900 - Indirect Costs</v>
      </c>
      <c r="C120" s="101">
        <f>SUM(C121)</f>
        <v>0</v>
      </c>
      <c r="D120" s="101">
        <f>SUM(D121)</f>
        <v>0</v>
      </c>
      <c r="E120" s="101">
        <f>SUM(E121)</f>
        <v>0</v>
      </c>
      <c r="F120" s="101">
        <f t="shared" ref="F120:K120" si="365">SUM(F121)</f>
        <v>0</v>
      </c>
      <c r="G120" s="101">
        <f t="shared" si="365"/>
        <v>0</v>
      </c>
      <c r="H120" s="101">
        <f t="shared" si="365"/>
        <v>0</v>
      </c>
      <c r="I120" s="101">
        <f t="shared" si="365"/>
        <v>0</v>
      </c>
      <c r="J120" s="101">
        <f t="shared" si="365"/>
        <v>0</v>
      </c>
      <c r="K120" s="101">
        <f t="shared" si="365"/>
        <v>0</v>
      </c>
      <c r="M120" s="28">
        <f t="shared" si="263"/>
        <v>0</v>
      </c>
      <c r="N120" s="27">
        <f t="shared" si="249"/>
        <v>0</v>
      </c>
      <c r="O120" s="27">
        <f t="shared" si="250"/>
        <v>0</v>
      </c>
      <c r="P120" s="28">
        <f t="shared" si="264"/>
        <v>0</v>
      </c>
      <c r="Q120" s="27">
        <f t="shared" si="251"/>
        <v>0</v>
      </c>
      <c r="R120" s="27">
        <f t="shared" si="252"/>
        <v>0</v>
      </c>
      <c r="S120" s="28">
        <f t="shared" si="265"/>
        <v>0</v>
      </c>
      <c r="T120" s="27">
        <f t="shared" si="330"/>
        <v>0</v>
      </c>
      <c r="U120" s="27">
        <f t="shared" si="330"/>
        <v>0</v>
      </c>
      <c r="V120" s="28">
        <f t="shared" si="266"/>
        <v>0</v>
      </c>
      <c r="W120" s="27">
        <f t="shared" si="331"/>
        <v>0</v>
      </c>
      <c r="X120" s="27">
        <f t="shared" si="331"/>
        <v>0</v>
      </c>
      <c r="Y120" s="28">
        <f t="shared" si="267"/>
        <v>0</v>
      </c>
      <c r="Z120" s="27">
        <f t="shared" si="332"/>
        <v>0</v>
      </c>
      <c r="AA120" s="27">
        <f t="shared" si="332"/>
        <v>0</v>
      </c>
      <c r="AB120" s="11">
        <f t="shared" si="275"/>
        <v>0</v>
      </c>
      <c r="AC120" s="11">
        <f t="shared" ref="AC120:AD120" si="366">AB120</f>
        <v>0</v>
      </c>
      <c r="AD120" s="11">
        <f t="shared" si="366"/>
        <v>0</v>
      </c>
      <c r="AE120" s="11">
        <f t="shared" si="269"/>
        <v>0</v>
      </c>
      <c r="AF120" s="11">
        <f t="shared" ref="AF120:AG120" si="367">AE120</f>
        <v>0</v>
      </c>
      <c r="AG120" s="11">
        <f t="shared" si="367"/>
        <v>0</v>
      </c>
      <c r="AH120" s="11">
        <f t="shared" si="271"/>
        <v>0</v>
      </c>
      <c r="AI120" s="11">
        <f t="shared" ref="AI120:AJ120" si="368">AH120</f>
        <v>0</v>
      </c>
      <c r="AJ120" s="11">
        <f t="shared" si="368"/>
        <v>0</v>
      </c>
      <c r="AK120" s="11">
        <f t="shared" si="273"/>
        <v>0</v>
      </c>
      <c r="AL120" s="11">
        <f t="shared" ref="AL120:AM120" si="369">AK120</f>
        <v>0</v>
      </c>
      <c r="AM120" s="11">
        <f t="shared" si="369"/>
        <v>0</v>
      </c>
    </row>
    <row r="121" spans="2:39" s="11" customFormat="1" ht="12" customHeight="1" x14ac:dyDescent="0.2">
      <c r="B121" s="81" t="str">
        <f>'2-Budget JUSTIFY'!B120</f>
        <v>use "Indirect Cost Calculator"</v>
      </c>
      <c r="C121" s="104">
        <f>'2-Budget JUSTIFY'!C120</f>
        <v>0</v>
      </c>
      <c r="D121" s="194"/>
      <c r="E121" s="194">
        <v>0</v>
      </c>
      <c r="F121" s="194">
        <v>0</v>
      </c>
      <c r="G121" s="189">
        <v>0</v>
      </c>
      <c r="H121" s="189">
        <v>0</v>
      </c>
      <c r="I121" s="189">
        <v>0</v>
      </c>
      <c r="J121" s="189">
        <v>0</v>
      </c>
      <c r="K121" s="189">
        <v>0</v>
      </c>
      <c r="M121" s="28">
        <f t="shared" si="263"/>
        <v>0</v>
      </c>
      <c r="N121" s="27">
        <f t="shared" si="249"/>
        <v>0</v>
      </c>
      <c r="O121" s="27">
        <f t="shared" si="250"/>
        <v>0</v>
      </c>
      <c r="P121" s="28">
        <f t="shared" si="264"/>
        <v>0</v>
      </c>
      <c r="Q121" s="27">
        <f t="shared" si="251"/>
        <v>0</v>
      </c>
      <c r="R121" s="27">
        <f t="shared" si="252"/>
        <v>0</v>
      </c>
      <c r="S121" s="28">
        <f t="shared" si="265"/>
        <v>0</v>
      </c>
      <c r="T121" s="27">
        <f t="shared" si="330"/>
        <v>0</v>
      </c>
      <c r="U121" s="27">
        <f t="shared" si="330"/>
        <v>0</v>
      </c>
      <c r="V121" s="28">
        <f t="shared" si="266"/>
        <v>0</v>
      </c>
      <c r="W121" s="27">
        <f t="shared" si="331"/>
        <v>0</v>
      </c>
      <c r="X121" s="27">
        <f t="shared" si="331"/>
        <v>0</v>
      </c>
      <c r="Y121" s="28">
        <f t="shared" si="267"/>
        <v>0</v>
      </c>
      <c r="Z121" s="27">
        <f>Y121</f>
        <v>0</v>
      </c>
      <c r="AA121" s="27">
        <f t="shared" si="332"/>
        <v>0</v>
      </c>
      <c r="AB121" s="11">
        <f t="shared" si="275"/>
        <v>0</v>
      </c>
      <c r="AC121" s="11">
        <f t="shared" ref="AC121:AD121" si="370">AB121</f>
        <v>0</v>
      </c>
      <c r="AD121" s="11">
        <f t="shared" si="370"/>
        <v>0</v>
      </c>
      <c r="AE121" s="11">
        <f t="shared" si="269"/>
        <v>0</v>
      </c>
      <c r="AF121" s="11">
        <f t="shared" ref="AF121:AG121" si="371">AE121</f>
        <v>0</v>
      </c>
      <c r="AG121" s="11">
        <f t="shared" si="371"/>
        <v>0</v>
      </c>
      <c r="AH121" s="11">
        <f t="shared" si="271"/>
        <v>0</v>
      </c>
      <c r="AI121" s="11">
        <f t="shared" ref="AI121:AJ121" si="372">AH121</f>
        <v>0</v>
      </c>
      <c r="AJ121" s="11">
        <f t="shared" si="372"/>
        <v>0</v>
      </c>
      <c r="AK121" s="11">
        <f t="shared" si="273"/>
        <v>0</v>
      </c>
      <c r="AL121" s="11">
        <f t="shared" ref="AL121:AM121" si="373">AK121</f>
        <v>0</v>
      </c>
      <c r="AM121" s="11">
        <f t="shared" si="373"/>
        <v>0</v>
      </c>
    </row>
    <row r="122" spans="2:39" s="11" customFormat="1" ht="15" thickBot="1" x14ac:dyDescent="0.25">
      <c r="B122" s="84" t="str">
        <f>'2-Budget JUSTIFY'!B121</f>
        <v xml:space="preserve">Total </v>
      </c>
      <c r="C122" s="105">
        <f>SUM(C8+C31+C54+C65+C76+C87+C98+C109+C120)</f>
        <v>0</v>
      </c>
      <c r="D122" s="105">
        <f>SUM(D8+D31+D54+D65+D76+D87+D98+D109+D120)</f>
        <v>0</v>
      </c>
      <c r="E122" s="105">
        <f>SUM(E8+E31+E54+E65+E76+E87+E98+E109+E120)</f>
        <v>0</v>
      </c>
      <c r="F122" s="105">
        <f t="shared" ref="F122" si="374">SUM(F8+F31+F54+F65+F76+F87+F98+F109+F120)</f>
        <v>0</v>
      </c>
      <c r="G122" s="105">
        <f>SUM(G8+G31+G54+G65+G76+G87+G98+G109+G120)</f>
        <v>0</v>
      </c>
      <c r="H122" s="105">
        <f t="shared" ref="H122:K122" si="375">SUM(H8+H31+H54+H65+H76+H87+H98+H109+H120)</f>
        <v>0</v>
      </c>
      <c r="I122" s="105">
        <f t="shared" si="375"/>
        <v>0</v>
      </c>
      <c r="J122" s="105">
        <f t="shared" si="375"/>
        <v>0</v>
      </c>
      <c r="K122" s="105">
        <f t="shared" si="375"/>
        <v>0</v>
      </c>
      <c r="M122" s="28"/>
      <c r="N122" s="29"/>
      <c r="O122" s="29"/>
      <c r="P122" s="28"/>
      <c r="Q122" s="29"/>
      <c r="R122" s="29"/>
      <c r="S122" s="28"/>
      <c r="T122" s="29"/>
      <c r="U122" s="29"/>
      <c r="V122" s="28"/>
      <c r="W122" s="29"/>
      <c r="X122" s="29"/>
      <c r="Y122" s="28"/>
      <c r="Z122" s="29"/>
      <c r="AA122" s="29"/>
    </row>
    <row r="123" spans="2:39" x14ac:dyDescent="0.2">
      <c r="B123" s="46"/>
      <c r="C123" s="30"/>
      <c r="D123" s="197" t="str">
        <f>IF(D122&gt;0,IF(D122&gt;$C122,"OVER award",IF(D122&lt;$C122,"UNDER award","")),"")</f>
        <v/>
      </c>
      <c r="E123" s="197" t="str">
        <f t="shared" ref="E123:K123" si="376">IF(E122&gt;0,IF(E122&gt;$C122,"OVER award",IF(E122&lt;$C122,"UNDER award","")),"")</f>
        <v/>
      </c>
      <c r="F123" s="197" t="str">
        <f t="shared" si="376"/>
        <v/>
      </c>
      <c r="G123" s="197" t="str">
        <f t="shared" si="376"/>
        <v/>
      </c>
      <c r="H123" s="197" t="str">
        <f t="shared" si="376"/>
        <v/>
      </c>
      <c r="I123" s="197" t="str">
        <f t="shared" si="376"/>
        <v/>
      </c>
      <c r="J123" s="197" t="str">
        <f t="shared" si="376"/>
        <v/>
      </c>
      <c r="K123" s="197" t="str">
        <f t="shared" si="376"/>
        <v/>
      </c>
    </row>
    <row r="124" spans="2:39" ht="15" x14ac:dyDescent="0.2">
      <c r="B124" s="431" t="s">
        <v>201</v>
      </c>
      <c r="C124" s="432"/>
      <c r="D124" s="432"/>
      <c r="E124" s="432"/>
      <c r="F124" s="432"/>
      <c r="G124" s="433"/>
      <c r="H124" s="247"/>
      <c r="I124" s="247"/>
      <c r="J124" s="247"/>
      <c r="K124" s="247"/>
    </row>
    <row r="125" spans="2:39" ht="15" x14ac:dyDescent="0.2">
      <c r="B125" s="434"/>
      <c r="C125" s="435"/>
      <c r="D125" s="435"/>
      <c r="E125" s="435"/>
      <c r="F125" s="435"/>
      <c r="G125" s="436"/>
      <c r="H125" s="247"/>
      <c r="I125" s="247"/>
      <c r="J125" s="247"/>
      <c r="K125" s="247"/>
    </row>
    <row r="126" spans="2:39" ht="15" x14ac:dyDescent="0.2">
      <c r="B126" s="434"/>
      <c r="C126" s="435"/>
      <c r="D126" s="435"/>
      <c r="E126" s="435"/>
      <c r="F126" s="435"/>
      <c r="G126" s="436"/>
      <c r="H126" s="247"/>
      <c r="I126" s="247"/>
      <c r="J126" s="247"/>
      <c r="K126" s="247"/>
    </row>
    <row r="127" spans="2:39" ht="15" x14ac:dyDescent="0.2">
      <c r="B127" s="437"/>
      <c r="C127" s="438"/>
      <c r="D127" s="438"/>
      <c r="E127" s="438"/>
      <c r="F127" s="438"/>
      <c r="G127" s="439"/>
      <c r="H127" s="247"/>
      <c r="I127" s="247"/>
      <c r="J127" s="247"/>
      <c r="K127" s="247"/>
    </row>
    <row r="128" spans="2:39" ht="15" x14ac:dyDescent="0.2">
      <c r="B128" s="126" t="s">
        <v>87</v>
      </c>
      <c r="C128" s="247"/>
      <c r="D128" s="247"/>
      <c r="E128" s="247"/>
      <c r="F128" s="247"/>
      <c r="G128" s="247"/>
      <c r="H128" s="247"/>
      <c r="I128" s="247"/>
      <c r="J128" s="247"/>
      <c r="K128" s="247"/>
    </row>
    <row r="129" spans="2:27" ht="14.25" x14ac:dyDescent="0.2">
      <c r="B129" s="404"/>
      <c r="C129" s="405"/>
      <c r="D129" s="405"/>
      <c r="E129" s="405"/>
      <c r="F129" s="405"/>
      <c r="G129" s="406"/>
      <c r="H129" s="284"/>
      <c r="I129" s="284"/>
      <c r="J129" s="284"/>
      <c r="K129" s="284"/>
    </row>
    <row r="130" spans="2:27" ht="14.25" x14ac:dyDescent="0.2">
      <c r="B130" s="407"/>
      <c r="C130" s="408"/>
      <c r="D130" s="408"/>
      <c r="E130" s="408"/>
      <c r="F130" s="408"/>
      <c r="G130" s="409"/>
      <c r="H130" s="284"/>
      <c r="I130" s="284"/>
      <c r="J130" s="284"/>
      <c r="K130" s="284"/>
    </row>
    <row r="131" spans="2:27" ht="14.25" x14ac:dyDescent="0.2">
      <c r="B131" s="407"/>
      <c r="C131" s="408"/>
      <c r="D131" s="408"/>
      <c r="E131" s="408"/>
      <c r="F131" s="408"/>
      <c r="G131" s="409"/>
      <c r="H131" s="284"/>
      <c r="I131" s="284"/>
      <c r="J131" s="284"/>
      <c r="K131" s="284"/>
    </row>
    <row r="132" spans="2:27" ht="14.25" x14ac:dyDescent="0.2">
      <c r="B132" s="407"/>
      <c r="C132" s="408"/>
      <c r="D132" s="408"/>
      <c r="E132" s="408"/>
      <c r="F132" s="408"/>
      <c r="G132" s="409"/>
      <c r="H132" s="284"/>
      <c r="I132" s="284"/>
      <c r="J132" s="284"/>
      <c r="K132" s="284"/>
    </row>
    <row r="133" spans="2:27" ht="14.25" x14ac:dyDescent="0.2">
      <c r="B133" s="407"/>
      <c r="C133" s="408"/>
      <c r="D133" s="408"/>
      <c r="E133" s="408"/>
      <c r="F133" s="408"/>
      <c r="G133" s="409"/>
      <c r="H133" s="284"/>
      <c r="I133" s="284"/>
      <c r="J133" s="284"/>
      <c r="K133" s="284"/>
    </row>
    <row r="134" spans="2:27" ht="14.25" x14ac:dyDescent="0.2">
      <c r="B134" s="410"/>
      <c r="C134" s="411"/>
      <c r="D134" s="411"/>
      <c r="E134" s="411"/>
      <c r="F134" s="411"/>
      <c r="G134" s="412"/>
      <c r="H134" s="284"/>
      <c r="I134" s="284"/>
      <c r="J134" s="284"/>
      <c r="K134" s="284"/>
    </row>
    <row r="135" spans="2:27" s="53" customFormat="1" ht="14.25" x14ac:dyDescent="0.2">
      <c r="B135" s="285" t="s">
        <v>84</v>
      </c>
      <c r="C135" s="286"/>
      <c r="D135" s="286"/>
      <c r="E135" s="286"/>
      <c r="F135" s="286"/>
      <c r="G135" s="286"/>
      <c r="H135" s="287"/>
      <c r="I135" s="287"/>
      <c r="J135" s="287"/>
      <c r="K135" s="287"/>
      <c r="L135" s="56"/>
      <c r="M135" s="54"/>
      <c r="N135" s="55"/>
      <c r="O135" s="55"/>
      <c r="P135" s="54"/>
      <c r="Q135" s="55"/>
      <c r="R135" s="55"/>
      <c r="S135" s="54"/>
      <c r="T135" s="55"/>
      <c r="U135" s="55"/>
      <c r="V135" s="54"/>
      <c r="W135" s="55"/>
      <c r="X135" s="55"/>
      <c r="Y135" s="54"/>
      <c r="Z135" s="55"/>
      <c r="AA135" s="55"/>
    </row>
    <row r="136" spans="2:27" ht="14.25" x14ac:dyDescent="0.2">
      <c r="B136" s="404"/>
      <c r="C136" s="405"/>
      <c r="D136" s="405"/>
      <c r="E136" s="405"/>
      <c r="F136" s="405"/>
      <c r="G136" s="406"/>
      <c r="H136" s="284"/>
      <c r="I136" s="284"/>
      <c r="J136" s="284"/>
      <c r="K136" s="284"/>
    </row>
    <row r="137" spans="2:27" ht="14.25" x14ac:dyDescent="0.2">
      <c r="B137" s="407"/>
      <c r="C137" s="408"/>
      <c r="D137" s="408"/>
      <c r="E137" s="408"/>
      <c r="F137" s="408"/>
      <c r="G137" s="409"/>
      <c r="H137" s="284"/>
      <c r="I137" s="284"/>
      <c r="J137" s="284"/>
      <c r="K137" s="284"/>
    </row>
    <row r="138" spans="2:27" ht="14.25" x14ac:dyDescent="0.2">
      <c r="B138" s="407"/>
      <c r="C138" s="408"/>
      <c r="D138" s="408"/>
      <c r="E138" s="408"/>
      <c r="F138" s="408"/>
      <c r="G138" s="409"/>
      <c r="H138" s="284"/>
      <c r="I138" s="284"/>
      <c r="J138" s="284"/>
      <c r="K138" s="284"/>
    </row>
    <row r="139" spans="2:27" ht="14.25" x14ac:dyDescent="0.2">
      <c r="B139" s="407"/>
      <c r="C139" s="408"/>
      <c r="D139" s="408"/>
      <c r="E139" s="408"/>
      <c r="F139" s="408"/>
      <c r="G139" s="409"/>
      <c r="H139" s="284"/>
      <c r="I139" s="284"/>
      <c r="J139" s="284"/>
      <c r="K139" s="284"/>
    </row>
    <row r="140" spans="2:27" ht="14.25" x14ac:dyDescent="0.2">
      <c r="B140" s="407"/>
      <c r="C140" s="408"/>
      <c r="D140" s="408"/>
      <c r="E140" s="408"/>
      <c r="F140" s="408"/>
      <c r="G140" s="409"/>
      <c r="H140" s="284"/>
      <c r="I140" s="284"/>
      <c r="J140" s="284"/>
      <c r="K140" s="284"/>
    </row>
    <row r="141" spans="2:27" ht="14.25" x14ac:dyDescent="0.2">
      <c r="B141" s="410"/>
      <c r="C141" s="411"/>
      <c r="D141" s="411"/>
      <c r="E141" s="411"/>
      <c r="F141" s="411"/>
      <c r="G141" s="412"/>
      <c r="H141" s="284"/>
      <c r="I141" s="284"/>
      <c r="J141" s="284"/>
      <c r="K141" s="284"/>
    </row>
    <row r="142" spans="2:27" ht="14.25" x14ac:dyDescent="0.2">
      <c r="B142" s="127" t="s">
        <v>85</v>
      </c>
      <c r="H142" s="244"/>
      <c r="I142" s="244"/>
      <c r="J142" s="244"/>
      <c r="K142" s="244"/>
    </row>
    <row r="143" spans="2:27" ht="14.25" x14ac:dyDescent="0.2">
      <c r="B143" s="404"/>
      <c r="C143" s="405"/>
      <c r="D143" s="405"/>
      <c r="E143" s="405"/>
      <c r="F143" s="405"/>
      <c r="G143" s="406"/>
      <c r="H143" s="284"/>
      <c r="I143" s="284"/>
      <c r="J143" s="284"/>
      <c r="K143" s="284"/>
    </row>
    <row r="144" spans="2:27" ht="14.25" x14ac:dyDescent="0.2">
      <c r="B144" s="407"/>
      <c r="C144" s="408"/>
      <c r="D144" s="408"/>
      <c r="E144" s="408"/>
      <c r="F144" s="408"/>
      <c r="G144" s="409"/>
      <c r="H144" s="284"/>
      <c r="I144" s="284"/>
      <c r="J144" s="284"/>
      <c r="K144" s="284"/>
    </row>
    <row r="145" spans="2:11" ht="14.25" x14ac:dyDescent="0.2">
      <c r="B145" s="407"/>
      <c r="C145" s="408"/>
      <c r="D145" s="408"/>
      <c r="E145" s="408"/>
      <c r="F145" s="408"/>
      <c r="G145" s="409"/>
      <c r="H145" s="284"/>
      <c r="I145" s="284"/>
      <c r="J145" s="284"/>
      <c r="K145" s="284"/>
    </row>
    <row r="146" spans="2:11" ht="14.25" x14ac:dyDescent="0.2">
      <c r="B146" s="407"/>
      <c r="C146" s="408"/>
      <c r="D146" s="408"/>
      <c r="E146" s="408"/>
      <c r="F146" s="408"/>
      <c r="G146" s="409"/>
      <c r="H146" s="284"/>
      <c r="I146" s="284"/>
      <c r="J146" s="284"/>
      <c r="K146" s="284"/>
    </row>
    <row r="147" spans="2:11" ht="14.25" x14ac:dyDescent="0.2">
      <c r="B147" s="407"/>
      <c r="C147" s="408"/>
      <c r="D147" s="408"/>
      <c r="E147" s="408"/>
      <c r="F147" s="408"/>
      <c r="G147" s="409"/>
      <c r="H147" s="284"/>
      <c r="I147" s="284"/>
      <c r="J147" s="284"/>
      <c r="K147" s="284"/>
    </row>
    <row r="148" spans="2:11" ht="14.25" x14ac:dyDescent="0.2">
      <c r="B148" s="410"/>
      <c r="C148" s="411"/>
      <c r="D148" s="411"/>
      <c r="E148" s="411"/>
      <c r="F148" s="411"/>
      <c r="G148" s="412"/>
      <c r="H148" s="284"/>
      <c r="I148" s="284"/>
      <c r="J148" s="284"/>
      <c r="K148" s="284"/>
    </row>
    <row r="149" spans="2:11" ht="14.25" x14ac:dyDescent="0.2">
      <c r="B149" s="127" t="s">
        <v>86</v>
      </c>
      <c r="H149" s="244"/>
      <c r="I149" s="244"/>
      <c r="J149" s="244"/>
      <c r="K149" s="244"/>
    </row>
    <row r="150" spans="2:11" ht="14.25" x14ac:dyDescent="0.2">
      <c r="B150" s="404"/>
      <c r="C150" s="405"/>
      <c r="D150" s="405"/>
      <c r="E150" s="405"/>
      <c r="F150" s="405"/>
      <c r="G150" s="406"/>
      <c r="H150" s="284"/>
      <c r="I150" s="284"/>
      <c r="J150" s="284"/>
      <c r="K150" s="284"/>
    </row>
    <row r="151" spans="2:11" ht="14.25" x14ac:dyDescent="0.2">
      <c r="B151" s="407"/>
      <c r="C151" s="408"/>
      <c r="D151" s="408"/>
      <c r="E151" s="408"/>
      <c r="F151" s="408"/>
      <c r="G151" s="409"/>
      <c r="H151" s="284"/>
      <c r="I151" s="284"/>
      <c r="J151" s="284"/>
      <c r="K151" s="284"/>
    </row>
    <row r="152" spans="2:11" ht="14.25" x14ac:dyDescent="0.2">
      <c r="B152" s="407"/>
      <c r="C152" s="408"/>
      <c r="D152" s="408"/>
      <c r="E152" s="408"/>
      <c r="F152" s="408"/>
      <c r="G152" s="409"/>
      <c r="H152" s="284"/>
      <c r="I152" s="284"/>
      <c r="J152" s="284"/>
      <c r="K152" s="284"/>
    </row>
    <row r="153" spans="2:11" ht="14.25" x14ac:dyDescent="0.2">
      <c r="B153" s="407"/>
      <c r="C153" s="408"/>
      <c r="D153" s="408"/>
      <c r="E153" s="408"/>
      <c r="F153" s="408"/>
      <c r="G153" s="409"/>
      <c r="H153" s="284"/>
      <c r="I153" s="284"/>
      <c r="J153" s="284"/>
      <c r="K153" s="284"/>
    </row>
    <row r="154" spans="2:11" ht="14.25" x14ac:dyDescent="0.2">
      <c r="B154" s="407"/>
      <c r="C154" s="408"/>
      <c r="D154" s="408"/>
      <c r="E154" s="408"/>
      <c r="F154" s="408"/>
      <c r="G154" s="409"/>
      <c r="H154" s="284"/>
      <c r="I154" s="284"/>
      <c r="J154" s="284"/>
      <c r="K154" s="284"/>
    </row>
    <row r="155" spans="2:11" ht="14.25" x14ac:dyDescent="0.2">
      <c r="B155" s="410"/>
      <c r="C155" s="411"/>
      <c r="D155" s="411"/>
      <c r="E155" s="411"/>
      <c r="F155" s="411"/>
      <c r="G155" s="412"/>
      <c r="H155" s="284"/>
      <c r="I155" s="284"/>
      <c r="J155" s="284"/>
      <c r="K155" s="284"/>
    </row>
    <row r="156" spans="2:11" ht="14.25" x14ac:dyDescent="0.2">
      <c r="B156" s="127" t="s">
        <v>174</v>
      </c>
    </row>
    <row r="157" spans="2:11" x14ac:dyDescent="0.2">
      <c r="B157" s="404"/>
      <c r="C157" s="405"/>
      <c r="D157" s="405"/>
      <c r="E157" s="405"/>
      <c r="F157" s="405"/>
      <c r="G157" s="406"/>
    </row>
    <row r="158" spans="2:11" x14ac:dyDescent="0.2">
      <c r="B158" s="407"/>
      <c r="C158" s="408"/>
      <c r="D158" s="408"/>
      <c r="E158" s="408"/>
      <c r="F158" s="408"/>
      <c r="G158" s="409"/>
    </row>
    <row r="159" spans="2:11" x14ac:dyDescent="0.2">
      <c r="B159" s="407"/>
      <c r="C159" s="408"/>
      <c r="D159" s="408"/>
      <c r="E159" s="408"/>
      <c r="F159" s="408"/>
      <c r="G159" s="409"/>
    </row>
    <row r="160" spans="2:11" x14ac:dyDescent="0.2">
      <c r="B160" s="407"/>
      <c r="C160" s="408"/>
      <c r="D160" s="408"/>
      <c r="E160" s="408"/>
      <c r="F160" s="408"/>
      <c r="G160" s="409"/>
    </row>
    <row r="161" spans="2:7" x14ac:dyDescent="0.2">
      <c r="B161" s="407"/>
      <c r="C161" s="408"/>
      <c r="D161" s="408"/>
      <c r="E161" s="408"/>
      <c r="F161" s="408"/>
      <c r="G161" s="409"/>
    </row>
    <row r="162" spans="2:7" x14ac:dyDescent="0.2">
      <c r="B162" s="410"/>
      <c r="C162" s="411"/>
      <c r="D162" s="411"/>
      <c r="E162" s="411"/>
      <c r="F162" s="411"/>
      <c r="G162" s="412"/>
    </row>
    <row r="163" spans="2:7" ht="14.25" x14ac:dyDescent="0.2">
      <c r="B163" s="127" t="s">
        <v>175</v>
      </c>
    </row>
    <row r="164" spans="2:7" x14ac:dyDescent="0.2">
      <c r="B164" s="404"/>
      <c r="C164" s="405"/>
      <c r="D164" s="405"/>
      <c r="E164" s="405"/>
      <c r="F164" s="405"/>
      <c r="G164" s="406"/>
    </row>
    <row r="165" spans="2:7" x14ac:dyDescent="0.2">
      <c r="B165" s="407"/>
      <c r="C165" s="408"/>
      <c r="D165" s="408"/>
      <c r="E165" s="408"/>
      <c r="F165" s="408"/>
      <c r="G165" s="409"/>
    </row>
    <row r="166" spans="2:7" x14ac:dyDescent="0.2">
      <c r="B166" s="407"/>
      <c r="C166" s="408"/>
      <c r="D166" s="408"/>
      <c r="E166" s="408"/>
      <c r="F166" s="408"/>
      <c r="G166" s="409"/>
    </row>
    <row r="167" spans="2:7" x14ac:dyDescent="0.2">
      <c r="B167" s="407"/>
      <c r="C167" s="408"/>
      <c r="D167" s="408"/>
      <c r="E167" s="408"/>
      <c r="F167" s="408"/>
      <c r="G167" s="409"/>
    </row>
    <row r="168" spans="2:7" x14ac:dyDescent="0.2">
      <c r="B168" s="407"/>
      <c r="C168" s="408"/>
      <c r="D168" s="408"/>
      <c r="E168" s="408"/>
      <c r="F168" s="408"/>
      <c r="G168" s="409"/>
    </row>
    <row r="169" spans="2:7" x14ac:dyDescent="0.2">
      <c r="B169" s="410"/>
      <c r="C169" s="411"/>
      <c r="D169" s="411"/>
      <c r="E169" s="411"/>
      <c r="F169" s="411"/>
      <c r="G169" s="412"/>
    </row>
    <row r="170" spans="2:7" ht="14.25" x14ac:dyDescent="0.2">
      <c r="B170" s="127" t="s">
        <v>176</v>
      </c>
    </row>
    <row r="171" spans="2:7" x14ac:dyDescent="0.2">
      <c r="B171" s="404"/>
      <c r="C171" s="405"/>
      <c r="D171" s="405"/>
      <c r="E171" s="405"/>
      <c r="F171" s="405"/>
      <c r="G171" s="406"/>
    </row>
    <row r="172" spans="2:7" x14ac:dyDescent="0.2">
      <c r="B172" s="407"/>
      <c r="C172" s="408"/>
      <c r="D172" s="408"/>
      <c r="E172" s="408"/>
      <c r="F172" s="408"/>
      <c r="G172" s="409"/>
    </row>
    <row r="173" spans="2:7" x14ac:dyDescent="0.2">
      <c r="B173" s="407"/>
      <c r="C173" s="408"/>
      <c r="D173" s="408"/>
      <c r="E173" s="408"/>
      <c r="F173" s="408"/>
      <c r="G173" s="409"/>
    </row>
    <row r="174" spans="2:7" x14ac:dyDescent="0.2">
      <c r="B174" s="407"/>
      <c r="C174" s="408"/>
      <c r="D174" s="408"/>
      <c r="E174" s="408"/>
      <c r="F174" s="408"/>
      <c r="G174" s="409"/>
    </row>
    <row r="175" spans="2:7" x14ac:dyDescent="0.2">
      <c r="B175" s="407"/>
      <c r="C175" s="408"/>
      <c r="D175" s="408"/>
      <c r="E175" s="408"/>
      <c r="F175" s="408"/>
      <c r="G175" s="409"/>
    </row>
    <row r="176" spans="2:7" x14ac:dyDescent="0.2">
      <c r="B176" s="410"/>
      <c r="C176" s="411"/>
      <c r="D176" s="411"/>
      <c r="E176" s="411"/>
      <c r="F176" s="411"/>
      <c r="G176" s="412"/>
    </row>
    <row r="177" spans="2:7" ht="14.25" x14ac:dyDescent="0.2">
      <c r="B177" s="127" t="s">
        <v>177</v>
      </c>
    </row>
    <row r="178" spans="2:7" x14ac:dyDescent="0.2">
      <c r="B178" s="404"/>
      <c r="C178" s="405"/>
      <c r="D178" s="405"/>
      <c r="E178" s="405"/>
      <c r="F178" s="405"/>
      <c r="G178" s="406"/>
    </row>
    <row r="179" spans="2:7" x14ac:dyDescent="0.2">
      <c r="B179" s="407"/>
      <c r="C179" s="408"/>
      <c r="D179" s="408"/>
      <c r="E179" s="408"/>
      <c r="F179" s="408"/>
      <c r="G179" s="409"/>
    </row>
    <row r="180" spans="2:7" x14ac:dyDescent="0.2">
      <c r="B180" s="407"/>
      <c r="C180" s="408"/>
      <c r="D180" s="408"/>
      <c r="E180" s="408"/>
      <c r="F180" s="408"/>
      <c r="G180" s="409"/>
    </row>
    <row r="181" spans="2:7" x14ac:dyDescent="0.2">
      <c r="B181" s="407"/>
      <c r="C181" s="408"/>
      <c r="D181" s="408"/>
      <c r="E181" s="408"/>
      <c r="F181" s="408"/>
      <c r="G181" s="409"/>
    </row>
    <row r="182" spans="2:7" x14ac:dyDescent="0.2">
      <c r="B182" s="407"/>
      <c r="C182" s="408"/>
      <c r="D182" s="408"/>
      <c r="E182" s="408"/>
      <c r="F182" s="408"/>
      <c r="G182" s="409"/>
    </row>
    <row r="183" spans="2:7" x14ac:dyDescent="0.2">
      <c r="B183" s="410"/>
      <c r="C183" s="411"/>
      <c r="D183" s="411"/>
      <c r="E183" s="411"/>
      <c r="F183" s="411"/>
      <c r="G183" s="412"/>
    </row>
  </sheetData>
  <sheetProtection algorithmName="SHA-512" hashValue="gyiq66K93sFnld/9nC+7+WzufMJL7CJ2AFxQ3bu1ZoOhyXXAYol/RgJyEf13ylHDdO2xj7yB/s4runASbnotZA==" saltValue="oKH71L2MhCwDofBOpIIhug==" spinCount="100000" sheet="1" objects="1" scenarios="1"/>
  <protectedRanges>
    <protectedRange sqref="B110:K119 B99:K108 B88:K97 B77:K86 B66:K75 B55:K64 C121:K121 B9:K30 B32:K53" name="Budget Entries"/>
  </protectedRanges>
  <mergeCells count="32">
    <mergeCell ref="B1:C2"/>
    <mergeCell ref="B136:G141"/>
    <mergeCell ref="B143:G148"/>
    <mergeCell ref="B150:G155"/>
    <mergeCell ref="B124:G127"/>
    <mergeCell ref="B6:B7"/>
    <mergeCell ref="B129:G134"/>
    <mergeCell ref="D6:D7"/>
    <mergeCell ref="B171:G176"/>
    <mergeCell ref="B178:G183"/>
    <mergeCell ref="AB7:AD7"/>
    <mergeCell ref="D3:K3"/>
    <mergeCell ref="D4:K4"/>
    <mergeCell ref="D5:K5"/>
    <mergeCell ref="V7:X7"/>
    <mergeCell ref="Y7:AA7"/>
    <mergeCell ref="S7:U7"/>
    <mergeCell ref="C6:C7"/>
    <mergeCell ref="E6:E7"/>
    <mergeCell ref="F6:F7"/>
    <mergeCell ref="G6:G7"/>
    <mergeCell ref="P7:R7"/>
    <mergeCell ref="M7:O7"/>
    <mergeCell ref="H6:H7"/>
    <mergeCell ref="AE7:AG7"/>
    <mergeCell ref="AH7:AJ7"/>
    <mergeCell ref="AK7:AM7"/>
    <mergeCell ref="B157:G162"/>
    <mergeCell ref="B164:G169"/>
    <mergeCell ref="I6:I7"/>
    <mergeCell ref="J6:J7"/>
    <mergeCell ref="K6:K7"/>
  </mergeCells>
  <phoneticPr fontId="4" type="noConversion"/>
  <dataValidations count="1">
    <dataValidation type="decimal" allowBlank="1" showInputMessage="1" showErrorMessage="1" sqref="D122" xr:uid="{00000000-0002-0000-0200-000000000000}">
      <formula1>0.00001</formula1>
      <formula2>0.999999</formula2>
    </dataValidation>
  </dataValidations>
  <printOptions horizontalCentered="1"/>
  <pageMargins left="0.25" right="0.25" top="0.75" bottom="0.75" header="0.3" footer="0.3"/>
  <pageSetup scale="58" fitToHeight="0" pageOrder="overThenDown" orientation="landscape" r:id="rId1"/>
  <headerFooter alignWithMargins="0"/>
  <rowBreaks count="1" manualBreakCount="1">
    <brk id="64" min="1" max="19" man="1"/>
  </rowBreaks>
  <ignoredErrors>
    <ignoredError sqref="S96:S121 V96:V121 Y96:Y121 S54:S95 V54:V95 Y8 Y54:Y95 Y11:Y16 V8:V16 S8:S16"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007E00"/>
    <pageSetUpPr fitToPage="1"/>
  </sheetPr>
  <dimension ref="A1:N136"/>
  <sheetViews>
    <sheetView showZeros="0" zoomScaleNormal="100" workbookViewId="0">
      <pane ySplit="16" topLeftCell="A17" activePane="bottomLeft" state="frozen"/>
      <selection pane="bottomLeft" activeCell="F18" sqref="F18:H18"/>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A2" s="1"/>
      <c r="B2" s="512"/>
      <c r="C2" s="511" t="str">
        <f>'3-Budget + REVISE'!$B$3</f>
        <v>ENTER DHHS SUBRECIPIENT PROJECT NAME HERE</v>
      </c>
      <c r="D2" s="511"/>
      <c r="E2" s="511"/>
      <c r="F2" s="511"/>
      <c r="G2" s="511"/>
      <c r="H2" s="511"/>
      <c r="I2" s="511"/>
      <c r="J2" s="511"/>
      <c r="K2" s="511"/>
      <c r="L2" s="511"/>
      <c r="M2" s="511"/>
      <c r="N2" s="2"/>
    </row>
    <row r="3" spans="1:14" ht="13.15" customHeight="1" x14ac:dyDescent="0.25">
      <c r="A3" s="1"/>
      <c r="B3" s="251"/>
      <c r="C3" s="250"/>
      <c r="D3" s="250"/>
      <c r="E3" s="250"/>
      <c r="F3" s="250"/>
      <c r="G3" s="250"/>
      <c r="H3" s="250"/>
      <c r="I3" s="250"/>
      <c r="J3" s="250"/>
      <c r="K3" s="250"/>
      <c r="L3" s="250"/>
      <c r="M3" s="250"/>
      <c r="N3" s="2"/>
    </row>
    <row r="4" spans="1:14" ht="13.15" customHeight="1" x14ac:dyDescent="0.2">
      <c r="B4" s="513" t="str">
        <f>'2-Budget JUSTIFY'!$A$4</f>
        <v>ENTER APPLICANT/SUBRECIPIENT NAME HERE</v>
      </c>
      <c r="C4" s="513"/>
      <c r="D4" s="513"/>
      <c r="E4" s="288"/>
      <c r="F4" s="474"/>
      <c r="G4" s="474"/>
      <c r="H4" s="474"/>
      <c r="I4" s="4"/>
      <c r="J4" s="474"/>
      <c r="K4" s="474"/>
      <c r="L4" s="474"/>
      <c r="M4" s="474"/>
    </row>
    <row r="5" spans="1:14" s="6" customFormat="1" ht="13.5" customHeight="1" x14ac:dyDescent="0.15">
      <c r="B5" s="473" t="s">
        <v>3</v>
      </c>
      <c r="C5" s="473"/>
      <c r="D5" s="473"/>
      <c r="E5" s="258"/>
      <c r="F5" s="515" t="s">
        <v>216</v>
      </c>
      <c r="G5" s="515"/>
      <c r="H5" s="515"/>
      <c r="I5" s="515"/>
      <c r="J5" s="514" t="s">
        <v>95</v>
      </c>
      <c r="K5" s="514"/>
      <c r="L5" s="514"/>
      <c r="M5" s="514"/>
      <c r="N5" s="7"/>
    </row>
    <row r="6" spans="1:14" x14ac:dyDescent="0.2">
      <c r="B6" s="474"/>
      <c r="C6" s="474"/>
      <c r="D6" s="474"/>
      <c r="E6" s="49"/>
      <c r="F6" s="517"/>
      <c r="G6" s="517"/>
      <c r="H6" s="50" t="s">
        <v>21</v>
      </c>
      <c r="I6" s="4"/>
      <c r="J6" s="513" t="s">
        <v>83</v>
      </c>
      <c r="K6" s="513"/>
      <c r="L6" s="513"/>
      <c r="M6" s="513"/>
    </row>
    <row r="7" spans="1:14" s="6" customFormat="1" ht="13.5" customHeight="1" x14ac:dyDescent="0.15">
      <c r="B7" s="473" t="s">
        <v>4</v>
      </c>
      <c r="C7" s="473"/>
      <c r="D7" s="473"/>
      <c r="E7" s="258"/>
      <c r="F7" s="473" t="s">
        <v>2</v>
      </c>
      <c r="G7" s="473"/>
      <c r="H7" s="473"/>
      <c r="I7" s="253"/>
      <c r="J7" s="514" t="s">
        <v>1</v>
      </c>
      <c r="K7" s="514"/>
      <c r="L7" s="514"/>
      <c r="M7" s="514"/>
      <c r="N7" s="7"/>
    </row>
    <row r="8" spans="1:14" ht="12.75" customHeight="1" x14ac:dyDescent="0.2">
      <c r="B8" s="474"/>
      <c r="C8" s="474"/>
      <c r="D8" s="474"/>
      <c r="E8" s="49"/>
      <c r="F8" s="475" t="str">
        <f>C2</f>
        <v>ENTER DHHS SUBRECIPIENT PROJECT NAME HERE</v>
      </c>
      <c r="G8" s="475"/>
      <c r="H8" s="475"/>
      <c r="I8" s="475"/>
      <c r="J8" s="475"/>
      <c r="K8" s="475"/>
      <c r="L8" s="475"/>
      <c r="M8" s="475"/>
    </row>
    <row r="9" spans="1:14" s="6" customFormat="1" ht="13.5" customHeight="1" x14ac:dyDescent="0.15">
      <c r="B9" s="473" t="s">
        <v>5</v>
      </c>
      <c r="C9" s="473"/>
      <c r="D9" s="473"/>
      <c r="E9" s="258"/>
      <c r="F9" s="473" t="s">
        <v>6</v>
      </c>
      <c r="G9" s="473"/>
      <c r="H9" s="473"/>
      <c r="I9" s="473"/>
      <c r="J9" s="473"/>
      <c r="K9" s="473"/>
      <c r="L9" s="473"/>
      <c r="M9" s="473"/>
      <c r="N9" s="7"/>
    </row>
    <row r="10" spans="1:14" ht="18" customHeight="1" thickBot="1" x14ac:dyDescent="0.25">
      <c r="B10" s="476"/>
      <c r="C10" s="476"/>
      <c r="D10" s="476"/>
      <c r="E10" s="41"/>
      <c r="F10" s="476"/>
      <c r="G10" s="476"/>
      <c r="H10" s="476"/>
      <c r="I10" s="476"/>
      <c r="J10" s="476"/>
      <c r="K10" s="476"/>
      <c r="L10" s="476"/>
      <c r="M10" s="476"/>
    </row>
    <row r="11" spans="1:14" s="6" customFormat="1" ht="13.5" customHeight="1" x14ac:dyDescent="0.15">
      <c r="B11" s="254" t="s">
        <v>7</v>
      </c>
      <c r="C11" s="48" t="s">
        <v>8</v>
      </c>
      <c r="D11" s="48"/>
      <c r="E11" s="258"/>
      <c r="F11" s="479" t="s">
        <v>7</v>
      </c>
      <c r="G11" s="479"/>
      <c r="H11" s="479"/>
      <c r="I11" s="479"/>
      <c r="J11" s="479"/>
      <c r="K11" s="258"/>
      <c r="L11" s="258"/>
      <c r="M11" s="48" t="s">
        <v>8</v>
      </c>
      <c r="N11" s="7"/>
    </row>
    <row r="12" spans="1:14" ht="12.75" customHeight="1" x14ac:dyDescent="0.2">
      <c r="B12" s="477" t="s">
        <v>12</v>
      </c>
      <c r="C12" s="477"/>
      <c r="D12" s="477"/>
      <c r="E12" s="289"/>
      <c r="F12" s="478" t="s">
        <v>14</v>
      </c>
      <c r="G12" s="478"/>
      <c r="H12" s="478"/>
      <c r="I12" s="478"/>
      <c r="J12" s="478"/>
      <c r="K12" s="478"/>
      <c r="L12" s="478"/>
      <c r="M12" s="478"/>
    </row>
    <row r="13" spans="1:14" s="6" customFormat="1" ht="13.5" customHeight="1" x14ac:dyDescent="0.15">
      <c r="B13" s="254" t="s">
        <v>16</v>
      </c>
      <c r="C13" s="253"/>
      <c r="D13" s="253"/>
      <c r="E13" s="253"/>
      <c r="F13" s="473" t="s">
        <v>9</v>
      </c>
      <c r="G13" s="473"/>
      <c r="H13" s="473"/>
      <c r="I13" s="473"/>
      <c r="J13" s="473"/>
      <c r="K13" s="473"/>
      <c r="L13" s="473"/>
      <c r="M13" s="473"/>
      <c r="N13" s="7"/>
    </row>
    <row r="14" spans="1:14" ht="12.75" customHeight="1" x14ac:dyDescent="0.2">
      <c r="B14" s="477" t="s">
        <v>13</v>
      </c>
      <c r="C14" s="477"/>
      <c r="D14" s="477"/>
      <c r="E14" s="289"/>
      <c r="F14" s="478" t="s">
        <v>15</v>
      </c>
      <c r="G14" s="478"/>
      <c r="H14" s="478"/>
      <c r="I14" s="478"/>
      <c r="J14" s="478"/>
      <c r="K14" s="478"/>
      <c r="L14" s="478"/>
      <c r="M14" s="478"/>
    </row>
    <row r="15" spans="1:14" s="6" customFormat="1" ht="13.5" customHeight="1" thickBot="1" x14ac:dyDescent="0.2">
      <c r="B15" s="253" t="s">
        <v>10</v>
      </c>
      <c r="C15" s="253"/>
      <c r="D15" s="253"/>
      <c r="E15" s="253"/>
      <c r="F15" s="473" t="s">
        <v>10</v>
      </c>
      <c r="G15" s="473"/>
      <c r="H15" s="473"/>
      <c r="I15" s="473"/>
      <c r="J15" s="473"/>
      <c r="K15" s="473"/>
      <c r="L15" s="473"/>
      <c r="M15" s="473"/>
      <c r="N15" s="7"/>
    </row>
    <row r="16" spans="1:14" s="11" customFormat="1" ht="20.25" customHeight="1" thickBot="1" x14ac:dyDescent="0.25">
      <c r="B16" s="57" t="s">
        <v>0</v>
      </c>
      <c r="C16" s="480" t="s">
        <v>23</v>
      </c>
      <c r="D16" s="481"/>
      <c r="E16" s="482"/>
      <c r="F16" s="483" t="s">
        <v>97</v>
      </c>
      <c r="G16" s="484"/>
      <c r="H16" s="485"/>
      <c r="I16" s="486" t="s">
        <v>22</v>
      </c>
      <c r="J16" s="487"/>
      <c r="K16" s="488"/>
      <c r="L16" s="59" t="s">
        <v>25</v>
      </c>
      <c r="M16" s="60" t="s">
        <v>24</v>
      </c>
      <c r="N16" s="10"/>
    </row>
    <row r="17" spans="2:14" s="12" customFormat="1" ht="12.75" customHeight="1" x14ac:dyDescent="0.2">
      <c r="B17" s="90" t="str">
        <f>IF(ISBLANK('3-Budget + REVISE'!B8),"",'3-Budget + REVISE'!B8)</f>
        <v>100 - PERSONNEL - Salary / Wage</v>
      </c>
      <c r="C17" s="510">
        <f>SUM(C18:C39)</f>
        <v>0</v>
      </c>
      <c r="D17" s="510"/>
      <c r="E17" s="510"/>
      <c r="F17" s="516">
        <f>SUM(F18:F39)</f>
        <v>0</v>
      </c>
      <c r="G17" s="516"/>
      <c r="H17" s="516"/>
      <c r="I17" s="516">
        <f>SUM(I18:I39)</f>
        <v>0</v>
      </c>
      <c r="J17" s="516"/>
      <c r="K17" s="516"/>
      <c r="L17" s="107" t="str">
        <f t="shared" ref="L17:L39" si="0">IF(C17&gt;0,I17/C17,"")</f>
        <v/>
      </c>
      <c r="M17" s="111">
        <f>C17-I17</f>
        <v>0</v>
      </c>
      <c r="N17" s="15" t="str">
        <f t="shared" ref="N17:N62" si="1">IF(M17&lt;0, "!", "")</f>
        <v/>
      </c>
    </row>
    <row r="18" spans="2:14" s="11" customFormat="1" ht="12" customHeight="1" x14ac:dyDescent="0.2">
      <c r="B18" s="35">
        <f>IF(ISBLANK('3-Budget + REVISE'!B9),"",'3-Budget + REVISE'!B9)</f>
        <v>0</v>
      </c>
      <c r="C18" s="498">
        <f>IF('3-Budget + REVISE'!P9=1,'3-Budget + REVISE'!D9,'2-Budget JUSTIFY'!C8)</f>
        <v>0</v>
      </c>
      <c r="D18" s="499"/>
      <c r="E18" s="500"/>
      <c r="F18" s="444"/>
      <c r="G18" s="445"/>
      <c r="H18" s="446"/>
      <c r="I18" s="448">
        <f>F18</f>
        <v>0</v>
      </c>
      <c r="J18" s="449"/>
      <c r="K18" s="450"/>
      <c r="L18" s="14" t="str">
        <f t="shared" si="0"/>
        <v/>
      </c>
      <c r="M18" s="32">
        <f t="shared" ref="M18:M39" si="2">C18-I18</f>
        <v>0</v>
      </c>
      <c r="N18" s="15" t="str">
        <f t="shared" si="1"/>
        <v/>
      </c>
    </row>
    <row r="19" spans="2:14" s="11" customFormat="1" ht="12" customHeight="1" x14ac:dyDescent="0.2">
      <c r="B19" s="18">
        <f>IF(ISBLANK('3-Budget + REVISE'!B10),"",'3-Budget + REVISE'!B10)</f>
        <v>0</v>
      </c>
      <c r="C19" s="498">
        <f>IF('3-Budget + REVISE'!P10=1,'3-Budget + REVISE'!D10,'2-Budget JUSTIFY'!C9)</f>
        <v>0</v>
      </c>
      <c r="D19" s="499"/>
      <c r="E19" s="500"/>
      <c r="F19" s="444"/>
      <c r="G19" s="445"/>
      <c r="H19" s="446"/>
      <c r="I19" s="448">
        <f>F19</f>
        <v>0</v>
      </c>
      <c r="J19" s="449"/>
      <c r="K19" s="450"/>
      <c r="L19" s="14" t="str">
        <f t="shared" si="0"/>
        <v/>
      </c>
      <c r="M19" s="33">
        <f t="shared" si="2"/>
        <v>0</v>
      </c>
      <c r="N19" s="15" t="str">
        <f t="shared" si="1"/>
        <v/>
      </c>
    </row>
    <row r="20" spans="2:14" s="11" customFormat="1" ht="12" customHeight="1" x14ac:dyDescent="0.2">
      <c r="B20" s="18">
        <f>IF(ISBLANK('3-Budget + REVISE'!B11),"",'3-Budget + REVISE'!B11)</f>
        <v>0</v>
      </c>
      <c r="C20" s="498">
        <f>IF('3-Budget + REVISE'!P11=1,'3-Budget + REVISE'!D11,'2-Budget JUSTIFY'!C10)</f>
        <v>0</v>
      </c>
      <c r="D20" s="499"/>
      <c r="E20" s="500"/>
      <c r="F20" s="444"/>
      <c r="G20" s="445"/>
      <c r="H20" s="446"/>
      <c r="I20" s="448">
        <f t="shared" ref="I20:I22" si="3">F20</f>
        <v>0</v>
      </c>
      <c r="J20" s="449"/>
      <c r="K20" s="450"/>
      <c r="L20" s="14" t="str">
        <f t="shared" si="0"/>
        <v/>
      </c>
      <c r="M20" s="33">
        <f t="shared" si="2"/>
        <v>0</v>
      </c>
      <c r="N20" s="15" t="str">
        <f t="shared" si="1"/>
        <v/>
      </c>
    </row>
    <row r="21" spans="2:14" s="11" customFormat="1" ht="12" customHeight="1" x14ac:dyDescent="0.2">
      <c r="B21" s="18">
        <f>IF(ISBLANK('3-Budget + REVISE'!B12),"",'3-Budget + REVISE'!B12)</f>
        <v>0</v>
      </c>
      <c r="C21" s="498">
        <f>IF('3-Budget + REVISE'!P12=1,'3-Budget + REVISE'!D12,'2-Budget JUSTIFY'!C11)</f>
        <v>0</v>
      </c>
      <c r="D21" s="499"/>
      <c r="E21" s="500"/>
      <c r="F21" s="444"/>
      <c r="G21" s="445"/>
      <c r="H21" s="446"/>
      <c r="I21" s="448">
        <f t="shared" si="3"/>
        <v>0</v>
      </c>
      <c r="J21" s="449"/>
      <c r="K21" s="450"/>
      <c r="L21" s="14" t="str">
        <f t="shared" si="0"/>
        <v/>
      </c>
      <c r="M21" s="33">
        <f t="shared" si="2"/>
        <v>0</v>
      </c>
      <c r="N21" s="15" t="str">
        <f t="shared" si="1"/>
        <v/>
      </c>
    </row>
    <row r="22" spans="2:14" s="11" customFormat="1" ht="12" customHeight="1" x14ac:dyDescent="0.2">
      <c r="B22" s="18">
        <f>IF(ISBLANK('3-Budget + REVISE'!B13),"",'3-Budget + REVISE'!B13)</f>
        <v>0</v>
      </c>
      <c r="C22" s="498">
        <f>IF('3-Budget + REVISE'!P13=1,'3-Budget + REVISE'!D13,'2-Budget JUSTIFY'!C12)</f>
        <v>0</v>
      </c>
      <c r="D22" s="499"/>
      <c r="E22" s="500"/>
      <c r="F22" s="444"/>
      <c r="G22" s="445"/>
      <c r="H22" s="446"/>
      <c r="I22" s="448">
        <f t="shared" si="3"/>
        <v>0</v>
      </c>
      <c r="J22" s="449"/>
      <c r="K22" s="450"/>
      <c r="L22" s="14" t="str">
        <f t="shared" si="0"/>
        <v/>
      </c>
      <c r="M22" s="33">
        <f t="shared" si="2"/>
        <v>0</v>
      </c>
      <c r="N22" s="15" t="str">
        <f t="shared" si="1"/>
        <v/>
      </c>
    </row>
    <row r="23" spans="2:14" s="11" customFormat="1" ht="12" customHeight="1" x14ac:dyDescent="0.2">
      <c r="B23" s="18">
        <f>IF(ISBLANK('3-Budget + REVISE'!B14),"",'3-Budget + REVISE'!B14)</f>
        <v>0</v>
      </c>
      <c r="C23" s="498">
        <f>IF('3-Budget + REVISE'!P14=1,'3-Budget + REVISE'!D14,'2-Budget JUSTIFY'!C13)</f>
        <v>0</v>
      </c>
      <c r="D23" s="499"/>
      <c r="E23" s="500"/>
      <c r="F23" s="444"/>
      <c r="G23" s="445"/>
      <c r="H23" s="446"/>
      <c r="I23" s="448">
        <f t="shared" ref="I23:I39" si="4">F23</f>
        <v>0</v>
      </c>
      <c r="J23" s="449"/>
      <c r="K23" s="450"/>
      <c r="L23" s="14" t="str">
        <f t="shared" si="0"/>
        <v/>
      </c>
      <c r="M23" s="33">
        <f t="shared" si="2"/>
        <v>0</v>
      </c>
      <c r="N23" s="15" t="str">
        <f t="shared" si="1"/>
        <v/>
      </c>
    </row>
    <row r="24" spans="2:14" s="11" customFormat="1" ht="12" customHeight="1" x14ac:dyDescent="0.2">
      <c r="B24" s="18">
        <f>IF(ISBLANK('3-Budget + REVISE'!B15),"",'3-Budget + REVISE'!B15)</f>
        <v>0</v>
      </c>
      <c r="C24" s="498">
        <f>IF('3-Budget + REVISE'!P15=1,'3-Budget + REVISE'!D15,'2-Budget JUSTIFY'!C14)</f>
        <v>0</v>
      </c>
      <c r="D24" s="499"/>
      <c r="E24" s="500"/>
      <c r="F24" s="444"/>
      <c r="G24" s="445"/>
      <c r="H24" s="446"/>
      <c r="I24" s="448">
        <f t="shared" si="4"/>
        <v>0</v>
      </c>
      <c r="J24" s="449"/>
      <c r="K24" s="450"/>
      <c r="L24" s="14" t="str">
        <f t="shared" si="0"/>
        <v/>
      </c>
      <c r="M24" s="33">
        <f t="shared" si="2"/>
        <v>0</v>
      </c>
      <c r="N24" s="15" t="str">
        <f t="shared" si="1"/>
        <v/>
      </c>
    </row>
    <row r="25" spans="2:14" s="11" customFormat="1" ht="12" customHeight="1" x14ac:dyDescent="0.2">
      <c r="B25" s="18">
        <f>IF(ISBLANK('3-Budget + REVISE'!B16),"",'3-Budget + REVISE'!B16)</f>
        <v>0</v>
      </c>
      <c r="C25" s="498">
        <f>IF('3-Budget + REVISE'!P16=1,'3-Budget + REVISE'!D16,'2-Budget JUSTIFY'!C15)</f>
        <v>0</v>
      </c>
      <c r="D25" s="499"/>
      <c r="E25" s="500"/>
      <c r="F25" s="444"/>
      <c r="G25" s="445"/>
      <c r="H25" s="446"/>
      <c r="I25" s="448">
        <f t="shared" si="4"/>
        <v>0</v>
      </c>
      <c r="J25" s="449"/>
      <c r="K25" s="450"/>
      <c r="L25" s="14" t="str">
        <f t="shared" si="0"/>
        <v/>
      </c>
      <c r="M25" s="33">
        <f t="shared" si="2"/>
        <v>0</v>
      </c>
      <c r="N25" s="15" t="str">
        <f t="shared" si="1"/>
        <v/>
      </c>
    </row>
    <row r="26" spans="2:14" s="11" customFormat="1" ht="12" customHeight="1" x14ac:dyDescent="0.2">
      <c r="B26" s="18">
        <f>IF(ISBLANK('3-Budget + REVISE'!B17),"",'3-Budget + REVISE'!B17)</f>
        <v>0</v>
      </c>
      <c r="C26" s="498">
        <f>IF('3-Budget + REVISE'!P17=1,'3-Budget + REVISE'!D17,'2-Budget JUSTIFY'!C16)</f>
        <v>0</v>
      </c>
      <c r="D26" s="499"/>
      <c r="E26" s="500"/>
      <c r="F26" s="444"/>
      <c r="G26" s="445"/>
      <c r="H26" s="446"/>
      <c r="I26" s="448">
        <f t="shared" si="4"/>
        <v>0</v>
      </c>
      <c r="J26" s="449"/>
      <c r="K26" s="450"/>
      <c r="L26" s="14" t="str">
        <f t="shared" si="0"/>
        <v/>
      </c>
      <c r="M26" s="33">
        <f t="shared" si="2"/>
        <v>0</v>
      </c>
      <c r="N26" s="15" t="str">
        <f t="shared" si="1"/>
        <v/>
      </c>
    </row>
    <row r="27" spans="2:14" s="11" customFormat="1" ht="12" customHeight="1" x14ac:dyDescent="0.2">
      <c r="B27" s="18">
        <f>IF(ISBLANK('3-Budget + REVISE'!B18),"",'3-Budget + REVISE'!B18)</f>
        <v>0</v>
      </c>
      <c r="C27" s="498">
        <f>IF('3-Budget + REVISE'!P18=1,'3-Budget + REVISE'!D18,'2-Budget JUSTIFY'!C17)</f>
        <v>0</v>
      </c>
      <c r="D27" s="499"/>
      <c r="E27" s="500"/>
      <c r="F27" s="444"/>
      <c r="G27" s="445"/>
      <c r="H27" s="446"/>
      <c r="I27" s="448">
        <f t="shared" si="4"/>
        <v>0</v>
      </c>
      <c r="J27" s="449"/>
      <c r="K27" s="450"/>
      <c r="L27" s="14" t="str">
        <f t="shared" si="0"/>
        <v/>
      </c>
      <c r="M27" s="33">
        <f t="shared" si="2"/>
        <v>0</v>
      </c>
      <c r="N27" s="15" t="str">
        <f t="shared" si="1"/>
        <v/>
      </c>
    </row>
    <row r="28" spans="2:14" s="11" customFormat="1" ht="12" customHeight="1" x14ac:dyDescent="0.2">
      <c r="B28" s="18">
        <f>IF(ISBLANK('3-Budget + REVISE'!B19),"",'3-Budget + REVISE'!B19)</f>
        <v>0</v>
      </c>
      <c r="C28" s="498">
        <f>IF('3-Budget + REVISE'!P19=1,'3-Budget + REVISE'!D19,'2-Budget JUSTIFY'!C18)</f>
        <v>0</v>
      </c>
      <c r="D28" s="499"/>
      <c r="E28" s="500"/>
      <c r="F28" s="444"/>
      <c r="G28" s="445"/>
      <c r="H28" s="446"/>
      <c r="I28" s="448">
        <f t="shared" si="4"/>
        <v>0</v>
      </c>
      <c r="J28" s="449"/>
      <c r="K28" s="450"/>
      <c r="L28" s="14" t="str">
        <f t="shared" si="0"/>
        <v/>
      </c>
      <c r="M28" s="33">
        <f t="shared" si="2"/>
        <v>0</v>
      </c>
      <c r="N28" s="15" t="str">
        <f t="shared" si="1"/>
        <v/>
      </c>
    </row>
    <row r="29" spans="2:14" s="11" customFormat="1" ht="12" customHeight="1" x14ac:dyDescent="0.2">
      <c r="B29" s="18">
        <f>IF(ISBLANK('3-Budget + REVISE'!B20),"",'3-Budget + REVISE'!B20)</f>
        <v>0</v>
      </c>
      <c r="C29" s="498">
        <f>IF('3-Budget + REVISE'!P20=1,'3-Budget + REVISE'!D20,'2-Budget JUSTIFY'!C19)</f>
        <v>0</v>
      </c>
      <c r="D29" s="499"/>
      <c r="E29" s="500"/>
      <c r="F29" s="444"/>
      <c r="G29" s="445"/>
      <c r="H29" s="446"/>
      <c r="I29" s="448">
        <f t="shared" si="4"/>
        <v>0</v>
      </c>
      <c r="J29" s="449"/>
      <c r="K29" s="450"/>
      <c r="L29" s="14" t="str">
        <f t="shared" si="0"/>
        <v/>
      </c>
      <c r="M29" s="33">
        <f t="shared" si="2"/>
        <v>0</v>
      </c>
      <c r="N29" s="15" t="str">
        <f t="shared" si="1"/>
        <v/>
      </c>
    </row>
    <row r="30" spans="2:14" s="11" customFormat="1" ht="12" customHeight="1" x14ac:dyDescent="0.2">
      <c r="B30" s="18">
        <f>IF(ISBLANK('3-Budget + REVISE'!B21),"",'3-Budget + REVISE'!B21)</f>
        <v>0</v>
      </c>
      <c r="C30" s="498">
        <f>IF('3-Budget + REVISE'!P21=1,'3-Budget + REVISE'!D21,'2-Budget JUSTIFY'!C20)</f>
        <v>0</v>
      </c>
      <c r="D30" s="499"/>
      <c r="E30" s="500"/>
      <c r="F30" s="444"/>
      <c r="G30" s="445"/>
      <c r="H30" s="446"/>
      <c r="I30" s="448">
        <f t="shared" si="4"/>
        <v>0</v>
      </c>
      <c r="J30" s="449"/>
      <c r="K30" s="450"/>
      <c r="L30" s="14" t="str">
        <f t="shared" si="0"/>
        <v/>
      </c>
      <c r="M30" s="33">
        <f t="shared" si="2"/>
        <v>0</v>
      </c>
      <c r="N30" s="15" t="str">
        <f t="shared" si="1"/>
        <v/>
      </c>
    </row>
    <row r="31" spans="2:14" s="11" customFormat="1" ht="12" customHeight="1" x14ac:dyDescent="0.2">
      <c r="B31" s="18">
        <f>IF(ISBLANK('3-Budget + REVISE'!B22),"",'3-Budget + REVISE'!B22)</f>
        <v>0</v>
      </c>
      <c r="C31" s="498">
        <f>IF('3-Budget + REVISE'!P22=1,'3-Budget + REVISE'!D22,'2-Budget JUSTIFY'!C21)</f>
        <v>0</v>
      </c>
      <c r="D31" s="499"/>
      <c r="E31" s="500"/>
      <c r="F31" s="444"/>
      <c r="G31" s="445"/>
      <c r="H31" s="446"/>
      <c r="I31" s="448">
        <f t="shared" si="4"/>
        <v>0</v>
      </c>
      <c r="J31" s="449"/>
      <c r="K31" s="450"/>
      <c r="L31" s="14" t="str">
        <f t="shared" si="0"/>
        <v/>
      </c>
      <c r="M31" s="33">
        <f t="shared" si="2"/>
        <v>0</v>
      </c>
      <c r="N31" s="15" t="str">
        <f t="shared" si="1"/>
        <v/>
      </c>
    </row>
    <row r="32" spans="2:14" s="11" customFormat="1" ht="12" customHeight="1" x14ac:dyDescent="0.2">
      <c r="B32" s="18">
        <f>IF(ISBLANK('3-Budget + REVISE'!B23),"",'3-Budget + REVISE'!B23)</f>
        <v>0</v>
      </c>
      <c r="C32" s="498">
        <f>IF('3-Budget + REVISE'!P23=1,'3-Budget + REVISE'!D23,'2-Budget JUSTIFY'!C22)</f>
        <v>0</v>
      </c>
      <c r="D32" s="499"/>
      <c r="E32" s="500"/>
      <c r="F32" s="444"/>
      <c r="G32" s="445"/>
      <c r="H32" s="446"/>
      <c r="I32" s="448">
        <f t="shared" si="4"/>
        <v>0</v>
      </c>
      <c r="J32" s="449"/>
      <c r="K32" s="450"/>
      <c r="L32" s="14" t="str">
        <f t="shared" si="0"/>
        <v/>
      </c>
      <c r="M32" s="33">
        <f t="shared" si="2"/>
        <v>0</v>
      </c>
      <c r="N32" s="15" t="str">
        <f t="shared" si="1"/>
        <v/>
      </c>
    </row>
    <row r="33" spans="2:14" s="11" customFormat="1" ht="12" customHeight="1" x14ac:dyDescent="0.2">
      <c r="B33" s="18">
        <f>IF(ISBLANK('3-Budget + REVISE'!B24),"",'3-Budget + REVISE'!B24)</f>
        <v>0</v>
      </c>
      <c r="C33" s="498">
        <f>IF('3-Budget + REVISE'!P24=1,'3-Budget + REVISE'!D24,'2-Budget JUSTIFY'!C23)</f>
        <v>0</v>
      </c>
      <c r="D33" s="499"/>
      <c r="E33" s="500"/>
      <c r="F33" s="444"/>
      <c r="G33" s="445"/>
      <c r="H33" s="446"/>
      <c r="I33" s="448">
        <f t="shared" si="4"/>
        <v>0</v>
      </c>
      <c r="J33" s="449"/>
      <c r="K33" s="450"/>
      <c r="L33" s="14" t="str">
        <f t="shared" si="0"/>
        <v/>
      </c>
      <c r="M33" s="33">
        <f t="shared" si="2"/>
        <v>0</v>
      </c>
      <c r="N33" s="15" t="str">
        <f t="shared" si="1"/>
        <v/>
      </c>
    </row>
    <row r="34" spans="2:14" s="11" customFormat="1" ht="12" customHeight="1" x14ac:dyDescent="0.2">
      <c r="B34" s="18">
        <f>IF(ISBLANK('3-Budget + REVISE'!B25),"",'3-Budget + REVISE'!B25)</f>
        <v>0</v>
      </c>
      <c r="C34" s="498">
        <f>IF('3-Budget + REVISE'!P25=1,'3-Budget + REVISE'!D25,'2-Budget JUSTIFY'!C24)</f>
        <v>0</v>
      </c>
      <c r="D34" s="499"/>
      <c r="E34" s="500"/>
      <c r="F34" s="444"/>
      <c r="G34" s="445"/>
      <c r="H34" s="446"/>
      <c r="I34" s="448">
        <f t="shared" si="4"/>
        <v>0</v>
      </c>
      <c r="J34" s="449"/>
      <c r="K34" s="450"/>
      <c r="L34" s="14" t="str">
        <f t="shared" si="0"/>
        <v/>
      </c>
      <c r="M34" s="33">
        <f t="shared" si="2"/>
        <v>0</v>
      </c>
      <c r="N34" s="15" t="str">
        <f t="shared" si="1"/>
        <v/>
      </c>
    </row>
    <row r="35" spans="2:14" s="11" customFormat="1" ht="12" customHeight="1" x14ac:dyDescent="0.2">
      <c r="B35" s="18">
        <f>IF(ISBLANK('3-Budget + REVISE'!B26),"",'3-Budget + REVISE'!B26)</f>
        <v>0</v>
      </c>
      <c r="C35" s="498">
        <f>IF('3-Budget + REVISE'!P26=1,'3-Budget + REVISE'!D26,'2-Budget JUSTIFY'!C25)</f>
        <v>0</v>
      </c>
      <c r="D35" s="499"/>
      <c r="E35" s="500"/>
      <c r="F35" s="444"/>
      <c r="G35" s="445"/>
      <c r="H35" s="446"/>
      <c r="I35" s="448">
        <f t="shared" si="4"/>
        <v>0</v>
      </c>
      <c r="J35" s="449"/>
      <c r="K35" s="450"/>
      <c r="L35" s="14" t="str">
        <f t="shared" si="0"/>
        <v/>
      </c>
      <c r="M35" s="33">
        <f t="shared" si="2"/>
        <v>0</v>
      </c>
      <c r="N35" s="15" t="str">
        <f t="shared" si="1"/>
        <v/>
      </c>
    </row>
    <row r="36" spans="2:14" s="11" customFormat="1" ht="12" customHeight="1" x14ac:dyDescent="0.2">
      <c r="B36" s="18">
        <f>IF(ISBLANK('3-Budget + REVISE'!B27),"",'3-Budget + REVISE'!B27)</f>
        <v>0</v>
      </c>
      <c r="C36" s="498">
        <f>IF('3-Budget + REVISE'!P27=1,'3-Budget + REVISE'!D27,'2-Budget JUSTIFY'!C26)</f>
        <v>0</v>
      </c>
      <c r="D36" s="499"/>
      <c r="E36" s="500"/>
      <c r="F36" s="444"/>
      <c r="G36" s="445"/>
      <c r="H36" s="446"/>
      <c r="I36" s="448">
        <f t="shared" si="4"/>
        <v>0</v>
      </c>
      <c r="J36" s="449"/>
      <c r="K36" s="450"/>
      <c r="L36" s="14" t="str">
        <f t="shared" si="0"/>
        <v/>
      </c>
      <c r="M36" s="33">
        <f t="shared" si="2"/>
        <v>0</v>
      </c>
      <c r="N36" s="15" t="str">
        <f t="shared" si="1"/>
        <v/>
      </c>
    </row>
    <row r="37" spans="2:14" s="11" customFormat="1" ht="12" customHeight="1" x14ac:dyDescent="0.2">
      <c r="B37" s="18">
        <f>IF(ISBLANK('3-Budget + REVISE'!B28),"",'3-Budget + REVISE'!B28)</f>
        <v>0</v>
      </c>
      <c r="C37" s="498">
        <f>IF('3-Budget + REVISE'!P28=1,'3-Budget + REVISE'!D28,'2-Budget JUSTIFY'!C27)</f>
        <v>0</v>
      </c>
      <c r="D37" s="499"/>
      <c r="E37" s="500"/>
      <c r="F37" s="444"/>
      <c r="G37" s="445"/>
      <c r="H37" s="446"/>
      <c r="I37" s="448">
        <f t="shared" si="4"/>
        <v>0</v>
      </c>
      <c r="J37" s="449"/>
      <c r="K37" s="450"/>
      <c r="L37" s="14" t="str">
        <f t="shared" si="0"/>
        <v/>
      </c>
      <c r="M37" s="33">
        <f t="shared" si="2"/>
        <v>0</v>
      </c>
      <c r="N37" s="15" t="str">
        <f t="shared" si="1"/>
        <v/>
      </c>
    </row>
    <row r="38" spans="2:14" s="11" customFormat="1" ht="12" customHeight="1" x14ac:dyDescent="0.2">
      <c r="B38" s="18">
        <f>IF(ISBLANK('3-Budget + REVISE'!B29),"",'3-Budget + REVISE'!B29)</f>
        <v>0</v>
      </c>
      <c r="C38" s="498">
        <f>IF('3-Budget + REVISE'!P29=1,'3-Budget + REVISE'!D29,'2-Budget JUSTIFY'!C28)</f>
        <v>0</v>
      </c>
      <c r="D38" s="499"/>
      <c r="E38" s="500"/>
      <c r="F38" s="444"/>
      <c r="G38" s="445"/>
      <c r="H38" s="446"/>
      <c r="I38" s="448">
        <f t="shared" si="4"/>
        <v>0</v>
      </c>
      <c r="J38" s="449"/>
      <c r="K38" s="450"/>
      <c r="L38" s="14" t="str">
        <f t="shared" si="0"/>
        <v/>
      </c>
      <c r="M38" s="33">
        <f t="shared" si="2"/>
        <v>0</v>
      </c>
      <c r="N38" s="15" t="str">
        <f t="shared" si="1"/>
        <v/>
      </c>
    </row>
    <row r="39" spans="2:14" s="11" customFormat="1" ht="12" customHeight="1" x14ac:dyDescent="0.2">
      <c r="B39" s="18">
        <f>IF(ISBLANK('3-Budget + REVISE'!B30),"",'3-Budget + REVISE'!B30)</f>
        <v>0</v>
      </c>
      <c r="C39" s="498">
        <f>IF('3-Budget + REVISE'!P30=1,'3-Budget + REVISE'!D30,'2-Budget JUSTIFY'!C29)</f>
        <v>0</v>
      </c>
      <c r="D39" s="499"/>
      <c r="E39" s="500"/>
      <c r="F39" s="444"/>
      <c r="G39" s="445"/>
      <c r="H39" s="446"/>
      <c r="I39" s="448">
        <f t="shared" si="4"/>
        <v>0</v>
      </c>
      <c r="J39" s="449"/>
      <c r="K39" s="450"/>
      <c r="L39" s="14" t="str">
        <f t="shared" si="0"/>
        <v/>
      </c>
      <c r="M39" s="33">
        <f t="shared" si="2"/>
        <v>0</v>
      </c>
      <c r="N39" s="15" t="str">
        <f t="shared" si="1"/>
        <v/>
      </c>
    </row>
    <row r="40" spans="2:14" s="20" customFormat="1" ht="12.75" customHeight="1" x14ac:dyDescent="0.2">
      <c r="B40" s="89" t="str">
        <f>IF(ISBLANK('3-Budget + REVISE'!B31),"",'3-Budget + REVISE'!B31)</f>
        <v>200 - PERSONNEL - Benefits</v>
      </c>
      <c r="C40" s="457">
        <f>SUM(C41:C62)</f>
        <v>0</v>
      </c>
      <c r="D40" s="458"/>
      <c r="E40" s="459"/>
      <c r="F40" s="447">
        <f>SUM(F41:F62)</f>
        <v>0</v>
      </c>
      <c r="G40" s="447"/>
      <c r="H40" s="447"/>
      <c r="I40" s="447">
        <f>SUM(I41:I62)</f>
        <v>0</v>
      </c>
      <c r="J40" s="447"/>
      <c r="K40" s="447"/>
      <c r="L40" s="108" t="str">
        <f t="shared" ref="L40:L45" si="5">IF(C40&gt;0,I40/C40,"")</f>
        <v/>
      </c>
      <c r="M40" s="110">
        <f>C40-I40</f>
        <v>0</v>
      </c>
      <c r="N40" s="15" t="str">
        <f t="shared" si="1"/>
        <v/>
      </c>
    </row>
    <row r="41" spans="2:14" s="11" customFormat="1" ht="12" customHeight="1" x14ac:dyDescent="0.2">
      <c r="B41" s="13">
        <f>IF(ISBLANK('3-Budget + REVISE'!B32),"",'3-Budget + REVISE'!B32)</f>
        <v>0</v>
      </c>
      <c r="C41" s="504">
        <f>IF('3-Budget + REVISE'!P32=1,'3-Budget + REVISE'!D32,'2-Budget JUSTIFY'!C31)</f>
        <v>0</v>
      </c>
      <c r="D41" s="505"/>
      <c r="E41" s="506"/>
      <c r="F41" s="444"/>
      <c r="G41" s="445"/>
      <c r="H41" s="446"/>
      <c r="I41" s="448">
        <f>F41</f>
        <v>0</v>
      </c>
      <c r="J41" s="449"/>
      <c r="K41" s="450"/>
      <c r="L41" s="14" t="str">
        <f t="shared" si="5"/>
        <v/>
      </c>
      <c r="M41" s="32">
        <f t="shared" ref="M41:M63" si="6">C41-I41</f>
        <v>0</v>
      </c>
      <c r="N41" s="15" t="str">
        <f t="shared" si="1"/>
        <v/>
      </c>
    </row>
    <row r="42" spans="2:14" s="11" customFormat="1" ht="12" customHeight="1" x14ac:dyDescent="0.2">
      <c r="B42" s="13">
        <f>IF(ISBLANK('3-Budget + REVISE'!B33),"",'3-Budget + REVISE'!B33)</f>
        <v>0</v>
      </c>
      <c r="C42" s="504">
        <f>IF('3-Budget + REVISE'!P33=1,'3-Budget + REVISE'!D33,'2-Budget JUSTIFY'!C32)</f>
        <v>0</v>
      </c>
      <c r="D42" s="505"/>
      <c r="E42" s="506"/>
      <c r="F42" s="492"/>
      <c r="G42" s="493"/>
      <c r="H42" s="494"/>
      <c r="I42" s="495">
        <f t="shared" ref="I42" si="7">F42</f>
        <v>0</v>
      </c>
      <c r="J42" s="496"/>
      <c r="K42" s="497"/>
      <c r="L42" s="17" t="str">
        <f t="shared" si="5"/>
        <v/>
      </c>
      <c r="M42" s="33">
        <f t="shared" si="6"/>
        <v>0</v>
      </c>
      <c r="N42" s="15" t="str">
        <f t="shared" si="1"/>
        <v/>
      </c>
    </row>
    <row r="43" spans="2:14" s="11" customFormat="1" ht="12" customHeight="1" x14ac:dyDescent="0.2">
      <c r="B43" s="13">
        <f>IF(ISBLANK('3-Budget + REVISE'!B34),"",'3-Budget + REVISE'!B34)</f>
        <v>0</v>
      </c>
      <c r="C43" s="504">
        <f>IF('3-Budget + REVISE'!P34=1,'3-Budget + REVISE'!D34,'2-Budget JUSTIFY'!C33)</f>
        <v>0</v>
      </c>
      <c r="D43" s="505"/>
      <c r="E43" s="506"/>
      <c r="F43" s="492"/>
      <c r="G43" s="493"/>
      <c r="H43" s="494"/>
      <c r="I43" s="495">
        <f t="shared" ref="I43:I45" si="8">F43</f>
        <v>0</v>
      </c>
      <c r="J43" s="496"/>
      <c r="K43" s="497"/>
      <c r="L43" s="17" t="str">
        <f t="shared" si="5"/>
        <v/>
      </c>
      <c r="M43" s="33">
        <f t="shared" si="6"/>
        <v>0</v>
      </c>
      <c r="N43" s="15" t="str">
        <f t="shared" si="1"/>
        <v/>
      </c>
    </row>
    <row r="44" spans="2:14" s="11" customFormat="1" ht="12" customHeight="1" x14ac:dyDescent="0.2">
      <c r="B44" s="13">
        <f>IF(ISBLANK('3-Budget + REVISE'!B35),"",'3-Budget + REVISE'!B35)</f>
        <v>0</v>
      </c>
      <c r="C44" s="504">
        <f>IF('3-Budget + REVISE'!P35=1,'3-Budget + REVISE'!D35,'2-Budget JUSTIFY'!C34)</f>
        <v>0</v>
      </c>
      <c r="D44" s="505"/>
      <c r="E44" s="506"/>
      <c r="F44" s="492"/>
      <c r="G44" s="493"/>
      <c r="H44" s="494"/>
      <c r="I44" s="495">
        <f t="shared" si="8"/>
        <v>0</v>
      </c>
      <c r="J44" s="496"/>
      <c r="K44" s="497"/>
      <c r="L44" s="17" t="str">
        <f t="shared" si="5"/>
        <v/>
      </c>
      <c r="M44" s="33">
        <f t="shared" si="6"/>
        <v>0</v>
      </c>
      <c r="N44" s="15" t="str">
        <f t="shared" si="1"/>
        <v/>
      </c>
    </row>
    <row r="45" spans="2:14" s="11" customFormat="1" ht="12" customHeight="1" x14ac:dyDescent="0.2">
      <c r="B45" s="13">
        <f>IF(ISBLANK('3-Budget + REVISE'!B36),"",'3-Budget + REVISE'!B36)</f>
        <v>0</v>
      </c>
      <c r="C45" s="504">
        <f>IF('3-Budget + REVISE'!P36=1,'3-Budget + REVISE'!D36,'2-Budget JUSTIFY'!C35)</f>
        <v>0</v>
      </c>
      <c r="D45" s="505"/>
      <c r="E45" s="506"/>
      <c r="F45" s="492"/>
      <c r="G45" s="493"/>
      <c r="H45" s="494"/>
      <c r="I45" s="495">
        <f t="shared" si="8"/>
        <v>0</v>
      </c>
      <c r="J45" s="496"/>
      <c r="K45" s="497"/>
      <c r="L45" s="17" t="str">
        <f t="shared" si="5"/>
        <v/>
      </c>
      <c r="M45" s="33">
        <f t="shared" si="6"/>
        <v>0</v>
      </c>
      <c r="N45" s="15" t="str">
        <f t="shared" si="1"/>
        <v/>
      </c>
    </row>
    <row r="46" spans="2:14" s="11" customFormat="1" ht="12" customHeight="1" x14ac:dyDescent="0.2">
      <c r="B46" s="13">
        <f>IF(ISBLANK('3-Budget + REVISE'!B37),"",'3-Budget + REVISE'!B37)</f>
        <v>0</v>
      </c>
      <c r="C46" s="504">
        <f>IF('3-Budget + REVISE'!P37=1,'3-Budget + REVISE'!D37,'2-Budget JUSTIFY'!C36)</f>
        <v>0</v>
      </c>
      <c r="D46" s="505"/>
      <c r="E46" s="506"/>
      <c r="F46" s="492"/>
      <c r="G46" s="493"/>
      <c r="H46" s="494"/>
      <c r="I46" s="495">
        <f t="shared" ref="I46:I62" si="9">F46</f>
        <v>0</v>
      </c>
      <c r="J46" s="496"/>
      <c r="K46" s="497"/>
      <c r="L46" s="17" t="str">
        <f t="shared" ref="L46:L62" si="10">IF(C46&gt;0,I46/C46,"")</f>
        <v/>
      </c>
      <c r="M46" s="33">
        <f t="shared" ref="M46:M62" si="11">C46-I46</f>
        <v>0</v>
      </c>
      <c r="N46" s="15" t="str">
        <f t="shared" si="1"/>
        <v/>
      </c>
    </row>
    <row r="47" spans="2:14" s="11" customFormat="1" ht="12" customHeight="1" x14ac:dyDescent="0.2">
      <c r="B47" s="13">
        <f>IF(ISBLANK('3-Budget + REVISE'!B38),"",'3-Budget + REVISE'!B38)</f>
        <v>0</v>
      </c>
      <c r="C47" s="504">
        <f>IF('3-Budget + REVISE'!P38=1,'3-Budget + REVISE'!D38,'2-Budget JUSTIFY'!C37)</f>
        <v>0</v>
      </c>
      <c r="D47" s="505"/>
      <c r="E47" s="506"/>
      <c r="F47" s="492"/>
      <c r="G47" s="493"/>
      <c r="H47" s="494"/>
      <c r="I47" s="495">
        <f t="shared" si="9"/>
        <v>0</v>
      </c>
      <c r="J47" s="496"/>
      <c r="K47" s="497"/>
      <c r="L47" s="17" t="str">
        <f t="shared" si="10"/>
        <v/>
      </c>
      <c r="M47" s="33">
        <f t="shared" si="11"/>
        <v>0</v>
      </c>
      <c r="N47" s="15" t="str">
        <f t="shared" si="1"/>
        <v/>
      </c>
    </row>
    <row r="48" spans="2:14" s="11" customFormat="1" ht="12" customHeight="1" x14ac:dyDescent="0.2">
      <c r="B48" s="13">
        <f>IF(ISBLANK('3-Budget + REVISE'!B39),"",'3-Budget + REVISE'!B39)</f>
        <v>0</v>
      </c>
      <c r="C48" s="504">
        <f>IF('3-Budget + REVISE'!P39=1,'3-Budget + REVISE'!D39,'2-Budget JUSTIFY'!C38)</f>
        <v>0</v>
      </c>
      <c r="D48" s="505"/>
      <c r="E48" s="506"/>
      <c r="F48" s="492"/>
      <c r="G48" s="493"/>
      <c r="H48" s="494"/>
      <c r="I48" s="495">
        <f t="shared" si="9"/>
        <v>0</v>
      </c>
      <c r="J48" s="496"/>
      <c r="K48" s="497"/>
      <c r="L48" s="17" t="str">
        <f t="shared" si="10"/>
        <v/>
      </c>
      <c r="M48" s="33">
        <f t="shared" si="11"/>
        <v>0</v>
      </c>
      <c r="N48" s="15" t="str">
        <f t="shared" si="1"/>
        <v/>
      </c>
    </row>
    <row r="49" spans="2:14" s="11" customFormat="1" ht="12" customHeight="1" x14ac:dyDescent="0.2">
      <c r="B49" s="13">
        <f>IF(ISBLANK('3-Budget + REVISE'!B40),"",'3-Budget + REVISE'!B40)</f>
        <v>0</v>
      </c>
      <c r="C49" s="504">
        <f>IF('3-Budget + REVISE'!P40=1,'3-Budget + REVISE'!D40,'2-Budget JUSTIFY'!C39)</f>
        <v>0</v>
      </c>
      <c r="D49" s="505"/>
      <c r="E49" s="506"/>
      <c r="F49" s="492"/>
      <c r="G49" s="493"/>
      <c r="H49" s="494"/>
      <c r="I49" s="495">
        <f t="shared" si="9"/>
        <v>0</v>
      </c>
      <c r="J49" s="496"/>
      <c r="K49" s="497"/>
      <c r="L49" s="17" t="str">
        <f t="shared" si="10"/>
        <v/>
      </c>
      <c r="M49" s="33">
        <f t="shared" si="11"/>
        <v>0</v>
      </c>
      <c r="N49" s="15" t="str">
        <f t="shared" si="1"/>
        <v/>
      </c>
    </row>
    <row r="50" spans="2:14" s="11" customFormat="1" ht="12" customHeight="1" x14ac:dyDescent="0.2">
      <c r="B50" s="13">
        <f>IF(ISBLANK('3-Budget + REVISE'!B41),"",'3-Budget + REVISE'!B41)</f>
        <v>0</v>
      </c>
      <c r="C50" s="504">
        <f>IF('3-Budget + REVISE'!P41=1,'3-Budget + REVISE'!D41,'2-Budget JUSTIFY'!C40)</f>
        <v>0</v>
      </c>
      <c r="D50" s="505"/>
      <c r="E50" s="506"/>
      <c r="F50" s="492"/>
      <c r="G50" s="493"/>
      <c r="H50" s="494"/>
      <c r="I50" s="495">
        <f t="shared" si="9"/>
        <v>0</v>
      </c>
      <c r="J50" s="496"/>
      <c r="K50" s="497"/>
      <c r="L50" s="17" t="str">
        <f t="shared" si="10"/>
        <v/>
      </c>
      <c r="M50" s="33">
        <f t="shared" si="11"/>
        <v>0</v>
      </c>
      <c r="N50" s="15" t="str">
        <f t="shared" si="1"/>
        <v/>
      </c>
    </row>
    <row r="51" spans="2:14" s="11" customFormat="1" ht="12" customHeight="1" x14ac:dyDescent="0.2">
      <c r="B51" s="13">
        <f>IF(ISBLANK('3-Budget + REVISE'!B42),"",'3-Budget + REVISE'!B42)</f>
        <v>0</v>
      </c>
      <c r="C51" s="504">
        <f>IF('3-Budget + REVISE'!P42=1,'3-Budget + REVISE'!D42,'2-Budget JUSTIFY'!C41)</f>
        <v>0</v>
      </c>
      <c r="D51" s="505"/>
      <c r="E51" s="506"/>
      <c r="F51" s="492"/>
      <c r="G51" s="493"/>
      <c r="H51" s="494"/>
      <c r="I51" s="495">
        <f t="shared" si="9"/>
        <v>0</v>
      </c>
      <c r="J51" s="496"/>
      <c r="K51" s="497"/>
      <c r="L51" s="17" t="str">
        <f t="shared" si="10"/>
        <v/>
      </c>
      <c r="M51" s="33">
        <f t="shared" si="11"/>
        <v>0</v>
      </c>
      <c r="N51" s="15" t="str">
        <f t="shared" si="1"/>
        <v/>
      </c>
    </row>
    <row r="52" spans="2:14" s="11" customFormat="1" ht="12" customHeight="1" x14ac:dyDescent="0.2">
      <c r="B52" s="13">
        <f>IF(ISBLANK('3-Budget + REVISE'!B43),"",'3-Budget + REVISE'!B43)</f>
        <v>0</v>
      </c>
      <c r="C52" s="504">
        <f>IF('3-Budget + REVISE'!P43=1,'3-Budget + REVISE'!D43,'2-Budget JUSTIFY'!C42)</f>
        <v>0</v>
      </c>
      <c r="D52" s="505"/>
      <c r="E52" s="506"/>
      <c r="F52" s="492"/>
      <c r="G52" s="493"/>
      <c r="H52" s="494"/>
      <c r="I52" s="495">
        <f t="shared" si="9"/>
        <v>0</v>
      </c>
      <c r="J52" s="496"/>
      <c r="K52" s="497"/>
      <c r="L52" s="17" t="str">
        <f t="shared" si="10"/>
        <v/>
      </c>
      <c r="M52" s="33">
        <f t="shared" si="11"/>
        <v>0</v>
      </c>
      <c r="N52" s="15" t="str">
        <f t="shared" si="1"/>
        <v/>
      </c>
    </row>
    <row r="53" spans="2:14" s="11" customFormat="1" ht="12" customHeight="1" x14ac:dyDescent="0.2">
      <c r="B53" s="13">
        <f>IF(ISBLANK('3-Budget + REVISE'!B44),"",'3-Budget + REVISE'!B44)</f>
        <v>0</v>
      </c>
      <c r="C53" s="504">
        <f>IF('3-Budget + REVISE'!P44=1,'3-Budget + REVISE'!D44,'2-Budget JUSTIFY'!C43)</f>
        <v>0</v>
      </c>
      <c r="D53" s="505"/>
      <c r="E53" s="506"/>
      <c r="F53" s="492"/>
      <c r="G53" s="493"/>
      <c r="H53" s="494"/>
      <c r="I53" s="495">
        <f t="shared" si="9"/>
        <v>0</v>
      </c>
      <c r="J53" s="496"/>
      <c r="K53" s="497"/>
      <c r="L53" s="17" t="str">
        <f t="shared" si="10"/>
        <v/>
      </c>
      <c r="M53" s="33">
        <f t="shared" si="11"/>
        <v>0</v>
      </c>
      <c r="N53" s="15" t="str">
        <f t="shared" si="1"/>
        <v/>
      </c>
    </row>
    <row r="54" spans="2:14" s="11" customFormat="1" ht="12" customHeight="1" x14ac:dyDescent="0.2">
      <c r="B54" s="13">
        <f>IF(ISBLANK('3-Budget + REVISE'!B45),"",'3-Budget + REVISE'!B45)</f>
        <v>0</v>
      </c>
      <c r="C54" s="504">
        <f>IF('3-Budget + REVISE'!P45=1,'3-Budget + REVISE'!D45,'2-Budget JUSTIFY'!C44)</f>
        <v>0</v>
      </c>
      <c r="D54" s="505"/>
      <c r="E54" s="506"/>
      <c r="F54" s="492"/>
      <c r="G54" s="493"/>
      <c r="H54" s="494"/>
      <c r="I54" s="495">
        <f t="shared" si="9"/>
        <v>0</v>
      </c>
      <c r="J54" s="496"/>
      <c r="K54" s="497"/>
      <c r="L54" s="17" t="str">
        <f t="shared" si="10"/>
        <v/>
      </c>
      <c r="M54" s="33">
        <f t="shared" si="11"/>
        <v>0</v>
      </c>
      <c r="N54" s="15" t="str">
        <f t="shared" si="1"/>
        <v/>
      </c>
    </row>
    <row r="55" spans="2:14" s="11" customFormat="1" ht="12" customHeight="1" x14ac:dyDescent="0.2">
      <c r="B55" s="13">
        <f>IF(ISBLANK('3-Budget + REVISE'!B46),"",'3-Budget + REVISE'!B46)</f>
        <v>0</v>
      </c>
      <c r="C55" s="504">
        <f>IF('3-Budget + REVISE'!P46=1,'3-Budget + REVISE'!D46,'2-Budget JUSTIFY'!C45)</f>
        <v>0</v>
      </c>
      <c r="D55" s="505"/>
      <c r="E55" s="506"/>
      <c r="F55" s="492"/>
      <c r="G55" s="493"/>
      <c r="H55" s="494"/>
      <c r="I55" s="495">
        <f t="shared" si="9"/>
        <v>0</v>
      </c>
      <c r="J55" s="496"/>
      <c r="K55" s="497"/>
      <c r="L55" s="17" t="str">
        <f t="shared" si="10"/>
        <v/>
      </c>
      <c r="M55" s="33">
        <f t="shared" si="11"/>
        <v>0</v>
      </c>
      <c r="N55" s="15" t="str">
        <f t="shared" si="1"/>
        <v/>
      </c>
    </row>
    <row r="56" spans="2:14" s="11" customFormat="1" ht="12" customHeight="1" x14ac:dyDescent="0.2">
      <c r="B56" s="13">
        <f>IF(ISBLANK('3-Budget + REVISE'!B47),"",'3-Budget + REVISE'!B47)</f>
        <v>0</v>
      </c>
      <c r="C56" s="504">
        <f>IF('3-Budget + REVISE'!P47=1,'3-Budget + REVISE'!D47,'2-Budget JUSTIFY'!C46)</f>
        <v>0</v>
      </c>
      <c r="D56" s="505"/>
      <c r="E56" s="506"/>
      <c r="F56" s="492"/>
      <c r="G56" s="493"/>
      <c r="H56" s="494"/>
      <c r="I56" s="495">
        <f t="shared" si="9"/>
        <v>0</v>
      </c>
      <c r="J56" s="496"/>
      <c r="K56" s="497"/>
      <c r="L56" s="17" t="str">
        <f t="shared" si="10"/>
        <v/>
      </c>
      <c r="M56" s="33">
        <f t="shared" si="11"/>
        <v>0</v>
      </c>
      <c r="N56" s="15" t="str">
        <f t="shared" si="1"/>
        <v/>
      </c>
    </row>
    <row r="57" spans="2:14" s="11" customFormat="1" ht="12" customHeight="1" x14ac:dyDescent="0.2">
      <c r="B57" s="13">
        <f>IF(ISBLANK('3-Budget + REVISE'!B48),"",'3-Budget + REVISE'!B48)</f>
        <v>0</v>
      </c>
      <c r="C57" s="504">
        <f>IF('3-Budget + REVISE'!P48=1,'3-Budget + REVISE'!D48,'2-Budget JUSTIFY'!C47)</f>
        <v>0</v>
      </c>
      <c r="D57" s="505"/>
      <c r="E57" s="506"/>
      <c r="F57" s="492"/>
      <c r="G57" s="493"/>
      <c r="H57" s="494"/>
      <c r="I57" s="495">
        <f t="shared" si="9"/>
        <v>0</v>
      </c>
      <c r="J57" s="496"/>
      <c r="K57" s="497"/>
      <c r="L57" s="17" t="str">
        <f t="shared" si="10"/>
        <v/>
      </c>
      <c r="M57" s="33">
        <f t="shared" si="11"/>
        <v>0</v>
      </c>
      <c r="N57" s="15" t="str">
        <f t="shared" si="1"/>
        <v/>
      </c>
    </row>
    <row r="58" spans="2:14" s="11" customFormat="1" ht="12" customHeight="1" x14ac:dyDescent="0.2">
      <c r="B58" s="13">
        <f>IF(ISBLANK('3-Budget + REVISE'!B49),"",'3-Budget + REVISE'!B49)</f>
        <v>0</v>
      </c>
      <c r="C58" s="504">
        <f>IF('3-Budget + REVISE'!P49=1,'3-Budget + REVISE'!D49,'2-Budget JUSTIFY'!C48)</f>
        <v>0</v>
      </c>
      <c r="D58" s="505"/>
      <c r="E58" s="506"/>
      <c r="F58" s="492"/>
      <c r="G58" s="493"/>
      <c r="H58" s="494"/>
      <c r="I58" s="495">
        <f t="shared" si="9"/>
        <v>0</v>
      </c>
      <c r="J58" s="496"/>
      <c r="K58" s="497"/>
      <c r="L58" s="17" t="str">
        <f t="shared" si="10"/>
        <v/>
      </c>
      <c r="M58" s="33">
        <f t="shared" si="11"/>
        <v>0</v>
      </c>
      <c r="N58" s="15" t="str">
        <f t="shared" si="1"/>
        <v/>
      </c>
    </row>
    <row r="59" spans="2:14" s="11" customFormat="1" ht="12" customHeight="1" x14ac:dyDescent="0.2">
      <c r="B59" s="13">
        <f>IF(ISBLANK('3-Budget + REVISE'!B50),"",'3-Budget + REVISE'!B50)</f>
        <v>0</v>
      </c>
      <c r="C59" s="504">
        <f>IF('3-Budget + REVISE'!P50=1,'3-Budget + REVISE'!D50,'2-Budget JUSTIFY'!C49)</f>
        <v>0</v>
      </c>
      <c r="D59" s="505"/>
      <c r="E59" s="506"/>
      <c r="F59" s="492"/>
      <c r="G59" s="493"/>
      <c r="H59" s="494"/>
      <c r="I59" s="495">
        <f t="shared" si="9"/>
        <v>0</v>
      </c>
      <c r="J59" s="496"/>
      <c r="K59" s="497"/>
      <c r="L59" s="17" t="str">
        <f t="shared" si="10"/>
        <v/>
      </c>
      <c r="M59" s="33">
        <f t="shared" si="11"/>
        <v>0</v>
      </c>
      <c r="N59" s="15" t="str">
        <f t="shared" si="1"/>
        <v/>
      </c>
    </row>
    <row r="60" spans="2:14" s="11" customFormat="1" ht="12" customHeight="1" x14ac:dyDescent="0.2">
      <c r="B60" s="13">
        <f>IF(ISBLANK('3-Budget + REVISE'!B51),"",'3-Budget + REVISE'!B51)</f>
        <v>0</v>
      </c>
      <c r="C60" s="504">
        <f>IF('3-Budget + REVISE'!P51=1,'3-Budget + REVISE'!D51,'2-Budget JUSTIFY'!C50)</f>
        <v>0</v>
      </c>
      <c r="D60" s="505"/>
      <c r="E60" s="506"/>
      <c r="F60" s="492"/>
      <c r="G60" s="493"/>
      <c r="H60" s="494"/>
      <c r="I60" s="495">
        <f t="shared" si="9"/>
        <v>0</v>
      </c>
      <c r="J60" s="496"/>
      <c r="K60" s="497"/>
      <c r="L60" s="17" t="str">
        <f t="shared" si="10"/>
        <v/>
      </c>
      <c r="M60" s="33">
        <f t="shared" si="11"/>
        <v>0</v>
      </c>
      <c r="N60" s="15" t="str">
        <f t="shared" si="1"/>
        <v/>
      </c>
    </row>
    <row r="61" spans="2:14" s="11" customFormat="1" ht="12" customHeight="1" x14ac:dyDescent="0.2">
      <c r="B61" s="13">
        <f>IF(ISBLANK('3-Budget + REVISE'!B52),"",'3-Budget + REVISE'!B52)</f>
        <v>0</v>
      </c>
      <c r="C61" s="504">
        <f>IF('3-Budget + REVISE'!P52=1,'3-Budget + REVISE'!D52,'2-Budget JUSTIFY'!C51)</f>
        <v>0</v>
      </c>
      <c r="D61" s="505"/>
      <c r="E61" s="506"/>
      <c r="F61" s="492"/>
      <c r="G61" s="493"/>
      <c r="H61" s="494"/>
      <c r="I61" s="495">
        <f t="shared" si="9"/>
        <v>0</v>
      </c>
      <c r="J61" s="496"/>
      <c r="K61" s="497"/>
      <c r="L61" s="17" t="str">
        <f t="shared" si="10"/>
        <v/>
      </c>
      <c r="M61" s="33">
        <f t="shared" si="11"/>
        <v>0</v>
      </c>
      <c r="N61" s="15" t="str">
        <f t="shared" si="1"/>
        <v/>
      </c>
    </row>
    <row r="62" spans="2:14" s="11" customFormat="1" ht="12" customHeight="1" x14ac:dyDescent="0.2">
      <c r="B62" s="13">
        <f>IF(ISBLANK('3-Budget + REVISE'!B53),"",'3-Budget + REVISE'!B53)</f>
        <v>0</v>
      </c>
      <c r="C62" s="504">
        <f>IF('3-Budget + REVISE'!P53=1,'3-Budget + REVISE'!D53,'2-Budget JUSTIFY'!C52)</f>
        <v>0</v>
      </c>
      <c r="D62" s="505"/>
      <c r="E62" s="506"/>
      <c r="F62" s="492"/>
      <c r="G62" s="493"/>
      <c r="H62" s="494"/>
      <c r="I62" s="495">
        <f t="shared" si="9"/>
        <v>0</v>
      </c>
      <c r="J62" s="496"/>
      <c r="K62" s="497"/>
      <c r="L62" s="17" t="str">
        <f t="shared" si="10"/>
        <v/>
      </c>
      <c r="M62" s="33">
        <f t="shared" si="11"/>
        <v>0</v>
      </c>
      <c r="N62" s="15" t="str">
        <f t="shared" si="1"/>
        <v/>
      </c>
    </row>
    <row r="63" spans="2:14" s="11" customFormat="1" ht="12.75" customHeight="1" x14ac:dyDescent="0.2">
      <c r="B63" s="89" t="str">
        <f>IF(ISBLANK('3-Budget + REVISE'!B54),"",'3-Budget + REVISE'!B54)</f>
        <v>300 - TRAVEL</v>
      </c>
      <c r="C63" s="460">
        <f>SUM(C64:C73)</f>
        <v>0</v>
      </c>
      <c r="D63" s="461"/>
      <c r="E63" s="462"/>
      <c r="F63" s="447">
        <f>SUM(F64:F73)</f>
        <v>0</v>
      </c>
      <c r="G63" s="447"/>
      <c r="H63" s="447"/>
      <c r="I63" s="447">
        <f>SUM(I64:I73)</f>
        <v>0</v>
      </c>
      <c r="J63" s="447"/>
      <c r="K63" s="447"/>
      <c r="L63" s="108" t="str">
        <f t="shared" ref="L63:L73" si="12">IF(C63&gt;0,I63/C63,"")</f>
        <v/>
      </c>
      <c r="M63" s="117">
        <f t="shared" si="6"/>
        <v>0</v>
      </c>
      <c r="N63" s="10" t="str">
        <f t="shared" ref="N63" si="13">IF(M63&lt;0, "!", "")</f>
        <v/>
      </c>
    </row>
    <row r="64" spans="2:14" s="11" customFormat="1" ht="12" customHeight="1" x14ac:dyDescent="0.2">
      <c r="B64" s="199">
        <f>IF(ISBLANK('3-Budget + REVISE'!B55),"",'3-Budget + REVISE'!B55)</f>
        <v>0</v>
      </c>
      <c r="C64" s="498">
        <f>IF('3-Budget + REVISE'!P55=1,'3-Budget + REVISE'!D55,'2-Budget JUSTIFY'!C54)</f>
        <v>0</v>
      </c>
      <c r="D64" s="499"/>
      <c r="E64" s="500"/>
      <c r="F64" s="444"/>
      <c r="G64" s="445"/>
      <c r="H64" s="446"/>
      <c r="I64" s="448">
        <f>F64</f>
        <v>0</v>
      </c>
      <c r="J64" s="449"/>
      <c r="K64" s="450"/>
      <c r="L64" s="14" t="str">
        <f t="shared" si="12"/>
        <v/>
      </c>
      <c r="M64" s="32">
        <f t="shared" ref="M64:M74" si="14">C64-I64</f>
        <v>0</v>
      </c>
      <c r="N64" s="15" t="str">
        <f t="shared" ref="N64:N74" si="15">IF(M64&lt;0, "!", "")</f>
        <v/>
      </c>
    </row>
    <row r="65" spans="2:14" s="11" customFormat="1" ht="12" customHeight="1" x14ac:dyDescent="0.2">
      <c r="B65" s="16">
        <f>IF(ISBLANK('3-Budget + REVISE'!B56),"",'3-Budget + REVISE'!B56)</f>
        <v>0</v>
      </c>
      <c r="C65" s="498">
        <f>IF('3-Budget + REVISE'!P56=1,'3-Budget + REVISE'!D56,'2-Budget JUSTIFY'!C55)</f>
        <v>0</v>
      </c>
      <c r="D65" s="499"/>
      <c r="E65" s="500"/>
      <c r="F65" s="492"/>
      <c r="G65" s="493"/>
      <c r="H65" s="494"/>
      <c r="I65" s="448">
        <f t="shared" ref="I65:I73" si="16">F65</f>
        <v>0</v>
      </c>
      <c r="J65" s="449"/>
      <c r="K65" s="450"/>
      <c r="L65" s="17" t="str">
        <f t="shared" si="12"/>
        <v/>
      </c>
      <c r="M65" s="33">
        <f t="shared" si="14"/>
        <v>0</v>
      </c>
      <c r="N65" s="15" t="str">
        <f t="shared" si="15"/>
        <v/>
      </c>
    </row>
    <row r="66" spans="2:14" s="11" customFormat="1" ht="12" customHeight="1" x14ac:dyDescent="0.2">
      <c r="B66" s="16">
        <f>IF(ISBLANK('3-Budget + REVISE'!B57),"",'3-Budget + REVISE'!B57)</f>
        <v>0</v>
      </c>
      <c r="C66" s="498">
        <f>IF('3-Budget + REVISE'!P57=1,'3-Budget + REVISE'!D57,'2-Budget JUSTIFY'!C56)</f>
        <v>0</v>
      </c>
      <c r="D66" s="499"/>
      <c r="E66" s="500"/>
      <c r="F66" s="492"/>
      <c r="G66" s="493"/>
      <c r="H66" s="494"/>
      <c r="I66" s="448">
        <f t="shared" si="16"/>
        <v>0</v>
      </c>
      <c r="J66" s="449"/>
      <c r="K66" s="450"/>
      <c r="L66" s="17" t="str">
        <f t="shared" si="12"/>
        <v/>
      </c>
      <c r="M66" s="33">
        <f t="shared" si="14"/>
        <v>0</v>
      </c>
      <c r="N66" s="15" t="str">
        <f t="shared" si="15"/>
        <v/>
      </c>
    </row>
    <row r="67" spans="2:14" s="11" customFormat="1" ht="12" customHeight="1" x14ac:dyDescent="0.2">
      <c r="B67" s="16">
        <f>IF(ISBLANK('3-Budget + REVISE'!B58),"",'3-Budget + REVISE'!B58)</f>
        <v>0</v>
      </c>
      <c r="C67" s="498">
        <f>IF('3-Budget + REVISE'!P58=1,'3-Budget + REVISE'!D58,'2-Budget JUSTIFY'!C57)</f>
        <v>0</v>
      </c>
      <c r="D67" s="499"/>
      <c r="E67" s="500"/>
      <c r="F67" s="492"/>
      <c r="G67" s="493"/>
      <c r="H67" s="494"/>
      <c r="I67" s="448">
        <f t="shared" si="16"/>
        <v>0</v>
      </c>
      <c r="J67" s="449"/>
      <c r="K67" s="450"/>
      <c r="L67" s="17" t="str">
        <f t="shared" si="12"/>
        <v/>
      </c>
      <c r="M67" s="33">
        <f t="shared" si="14"/>
        <v>0</v>
      </c>
      <c r="N67" s="15" t="str">
        <f t="shared" si="15"/>
        <v/>
      </c>
    </row>
    <row r="68" spans="2:14" s="11" customFormat="1" ht="12" customHeight="1" x14ac:dyDescent="0.2">
      <c r="B68" s="16">
        <f>IF(ISBLANK('3-Budget + REVISE'!B59),"",'3-Budget + REVISE'!B59)</f>
        <v>0</v>
      </c>
      <c r="C68" s="498">
        <f>IF('3-Budget + REVISE'!P59=1,'3-Budget + REVISE'!D59,'2-Budget JUSTIFY'!C58)</f>
        <v>0</v>
      </c>
      <c r="D68" s="499"/>
      <c r="E68" s="500"/>
      <c r="F68" s="492"/>
      <c r="G68" s="493"/>
      <c r="H68" s="494"/>
      <c r="I68" s="448">
        <f t="shared" si="16"/>
        <v>0</v>
      </c>
      <c r="J68" s="449"/>
      <c r="K68" s="450"/>
      <c r="L68" s="17" t="str">
        <f t="shared" si="12"/>
        <v/>
      </c>
      <c r="M68" s="33">
        <f t="shared" si="14"/>
        <v>0</v>
      </c>
      <c r="N68" s="15" t="str">
        <f t="shared" si="15"/>
        <v/>
      </c>
    </row>
    <row r="69" spans="2:14" s="11" customFormat="1" ht="12" customHeight="1" x14ac:dyDescent="0.2">
      <c r="B69" s="16">
        <f>IF(ISBLANK('3-Budget + REVISE'!B60),"",'3-Budget + REVISE'!B60)</f>
        <v>0</v>
      </c>
      <c r="C69" s="498">
        <f>IF('3-Budget + REVISE'!P60=1,'3-Budget + REVISE'!D60,'2-Budget JUSTIFY'!C59)</f>
        <v>0</v>
      </c>
      <c r="D69" s="499"/>
      <c r="E69" s="500"/>
      <c r="F69" s="492"/>
      <c r="G69" s="493"/>
      <c r="H69" s="494"/>
      <c r="I69" s="448">
        <f t="shared" si="16"/>
        <v>0</v>
      </c>
      <c r="J69" s="449"/>
      <c r="K69" s="450"/>
      <c r="L69" s="17" t="str">
        <f t="shared" si="12"/>
        <v/>
      </c>
      <c r="M69" s="33">
        <f t="shared" si="14"/>
        <v>0</v>
      </c>
      <c r="N69" s="15" t="str">
        <f t="shared" si="15"/>
        <v/>
      </c>
    </row>
    <row r="70" spans="2:14" s="11" customFormat="1" ht="12" customHeight="1" x14ac:dyDescent="0.2">
      <c r="B70" s="16">
        <f>IF(ISBLANK('3-Budget + REVISE'!B61),"",'3-Budget + REVISE'!B61)</f>
        <v>0</v>
      </c>
      <c r="C70" s="498">
        <f>IF('3-Budget + REVISE'!P61=1,'3-Budget + REVISE'!D61,'2-Budget JUSTIFY'!C60)</f>
        <v>0</v>
      </c>
      <c r="D70" s="499"/>
      <c r="E70" s="500"/>
      <c r="F70" s="492"/>
      <c r="G70" s="493"/>
      <c r="H70" s="494"/>
      <c r="I70" s="448">
        <f t="shared" si="16"/>
        <v>0</v>
      </c>
      <c r="J70" s="449"/>
      <c r="K70" s="450"/>
      <c r="L70" s="17" t="str">
        <f t="shared" si="12"/>
        <v/>
      </c>
      <c r="M70" s="33">
        <f t="shared" si="14"/>
        <v>0</v>
      </c>
      <c r="N70" s="15" t="str">
        <f t="shared" si="15"/>
        <v/>
      </c>
    </row>
    <row r="71" spans="2:14" s="11" customFormat="1" ht="12" customHeight="1" x14ac:dyDescent="0.2">
      <c r="B71" s="16">
        <f>IF(ISBLANK('3-Budget + REVISE'!B62),"",'3-Budget + REVISE'!B62)</f>
        <v>0</v>
      </c>
      <c r="C71" s="498">
        <f>IF('3-Budget + REVISE'!P62=1,'3-Budget + REVISE'!D62,'2-Budget JUSTIFY'!C61)</f>
        <v>0</v>
      </c>
      <c r="D71" s="499"/>
      <c r="E71" s="500"/>
      <c r="F71" s="492"/>
      <c r="G71" s="493"/>
      <c r="H71" s="494"/>
      <c r="I71" s="448">
        <f t="shared" si="16"/>
        <v>0</v>
      </c>
      <c r="J71" s="449"/>
      <c r="K71" s="450"/>
      <c r="L71" s="17" t="str">
        <f t="shared" si="12"/>
        <v/>
      </c>
      <c r="M71" s="33">
        <f t="shared" si="14"/>
        <v>0</v>
      </c>
      <c r="N71" s="15" t="str">
        <f t="shared" si="15"/>
        <v/>
      </c>
    </row>
    <row r="72" spans="2:14" s="11" customFormat="1" ht="12" customHeight="1" x14ac:dyDescent="0.2">
      <c r="B72" s="16">
        <f>IF(ISBLANK('3-Budget + REVISE'!B63),"",'3-Budget + REVISE'!B63)</f>
        <v>0</v>
      </c>
      <c r="C72" s="498">
        <f>IF('3-Budget + REVISE'!P63=1,'3-Budget + REVISE'!D63,'2-Budget JUSTIFY'!C62)</f>
        <v>0</v>
      </c>
      <c r="D72" s="499"/>
      <c r="E72" s="500"/>
      <c r="F72" s="492"/>
      <c r="G72" s="493"/>
      <c r="H72" s="494"/>
      <c r="I72" s="448">
        <f t="shared" si="16"/>
        <v>0</v>
      </c>
      <c r="J72" s="449"/>
      <c r="K72" s="450"/>
      <c r="L72" s="17" t="str">
        <f t="shared" si="12"/>
        <v/>
      </c>
      <c r="M72" s="33">
        <f t="shared" si="14"/>
        <v>0</v>
      </c>
      <c r="N72" s="15" t="str">
        <f t="shared" si="15"/>
        <v/>
      </c>
    </row>
    <row r="73" spans="2:14" s="11" customFormat="1" ht="12" customHeight="1" x14ac:dyDescent="0.2">
      <c r="B73" s="18">
        <f>IF(ISBLANK('3-Budget + REVISE'!B64),"",'3-Budget + REVISE'!B64)</f>
        <v>0</v>
      </c>
      <c r="C73" s="498">
        <f>IF('3-Budget + REVISE'!P64=1,'3-Budget + REVISE'!D64,'2-Budget JUSTIFY'!C63)</f>
        <v>0</v>
      </c>
      <c r="D73" s="499"/>
      <c r="E73" s="500"/>
      <c r="F73" s="492"/>
      <c r="G73" s="493"/>
      <c r="H73" s="494"/>
      <c r="I73" s="448">
        <f t="shared" si="16"/>
        <v>0</v>
      </c>
      <c r="J73" s="449"/>
      <c r="K73" s="450"/>
      <c r="L73" s="19" t="str">
        <f t="shared" si="12"/>
        <v/>
      </c>
      <c r="M73" s="34">
        <f t="shared" si="14"/>
        <v>0</v>
      </c>
      <c r="N73" s="15" t="str">
        <f t="shared" si="15"/>
        <v/>
      </c>
    </row>
    <row r="74" spans="2:14" s="21" customFormat="1" ht="12.75" customHeight="1" x14ac:dyDescent="0.2">
      <c r="B74" s="89" t="str">
        <f>IF(ISBLANK('3-Budget + REVISE'!B65),"",'3-Budget + REVISE'!B65)</f>
        <v>400 - SUPPLIES</v>
      </c>
      <c r="C74" s="460">
        <f>SUM(C75:C84)</f>
        <v>0</v>
      </c>
      <c r="D74" s="461"/>
      <c r="E74" s="462"/>
      <c r="F74" s="463">
        <f>SUM(F75:F84)</f>
        <v>0</v>
      </c>
      <c r="G74" s="463"/>
      <c r="H74" s="463"/>
      <c r="I74" s="463">
        <f>SUM(I75:I84)</f>
        <v>0</v>
      </c>
      <c r="J74" s="463"/>
      <c r="K74" s="463"/>
      <c r="L74" s="108" t="str">
        <f t="shared" ref="L74:L84" si="17">IF(C74&gt;0,I74/C74,"")</f>
        <v/>
      </c>
      <c r="M74" s="117">
        <f t="shared" si="14"/>
        <v>0</v>
      </c>
      <c r="N74" s="10" t="str">
        <f t="shared" si="15"/>
        <v/>
      </c>
    </row>
    <row r="75" spans="2:14" s="11" customFormat="1" ht="12" customHeight="1" x14ac:dyDescent="0.2">
      <c r="B75" s="13">
        <f>IF(ISBLANK('3-Budget + REVISE'!B66),"",'3-Budget + REVISE'!B66)</f>
        <v>0</v>
      </c>
      <c r="C75" s="498">
        <f>IF('3-Budget + REVISE'!P66=1,'3-Budget + REVISE'!D66,'2-Budget JUSTIFY'!C65)</f>
        <v>0</v>
      </c>
      <c r="D75" s="499"/>
      <c r="E75" s="500"/>
      <c r="F75" s="444"/>
      <c r="G75" s="445"/>
      <c r="H75" s="446"/>
      <c r="I75" s="448">
        <f>F75</f>
        <v>0</v>
      </c>
      <c r="J75" s="449"/>
      <c r="K75" s="450"/>
      <c r="L75" s="14" t="str">
        <f t="shared" si="17"/>
        <v/>
      </c>
      <c r="M75" s="32">
        <f t="shared" ref="M75:M85" si="18">C75-I75</f>
        <v>0</v>
      </c>
      <c r="N75" s="15" t="str">
        <f t="shared" ref="N75:N85" si="19">IF(M75&lt;0, "!", "")</f>
        <v/>
      </c>
    </row>
    <row r="76" spans="2:14" s="11" customFormat="1" ht="12" customHeight="1" x14ac:dyDescent="0.2">
      <c r="B76" s="16">
        <f>IF(ISBLANK('3-Budget + REVISE'!B67),"",'3-Budget + REVISE'!B67)</f>
        <v>0</v>
      </c>
      <c r="C76" s="498">
        <f>IF('3-Budget + REVISE'!P67=1,'3-Budget + REVISE'!D67,'2-Budget JUSTIFY'!C66)</f>
        <v>0</v>
      </c>
      <c r="D76" s="499"/>
      <c r="E76" s="500"/>
      <c r="F76" s="444"/>
      <c r="G76" s="445"/>
      <c r="H76" s="446"/>
      <c r="I76" s="448">
        <f t="shared" ref="I76:I84" si="20">F76</f>
        <v>0</v>
      </c>
      <c r="J76" s="449"/>
      <c r="K76" s="450"/>
      <c r="L76" s="17" t="str">
        <f t="shared" si="17"/>
        <v/>
      </c>
      <c r="M76" s="33">
        <f t="shared" si="18"/>
        <v>0</v>
      </c>
      <c r="N76" s="15" t="str">
        <f t="shared" si="19"/>
        <v/>
      </c>
    </row>
    <row r="77" spans="2:14" s="11" customFormat="1" ht="12" customHeight="1" x14ac:dyDescent="0.2">
      <c r="B77" s="16">
        <f>IF(ISBLANK('3-Budget + REVISE'!B68),"",'3-Budget + REVISE'!B68)</f>
        <v>0</v>
      </c>
      <c r="C77" s="498">
        <f>IF('3-Budget + REVISE'!P68=1,'3-Budget + REVISE'!D68,'2-Budget JUSTIFY'!C67)</f>
        <v>0</v>
      </c>
      <c r="D77" s="499"/>
      <c r="E77" s="500"/>
      <c r="F77" s="444"/>
      <c r="G77" s="445"/>
      <c r="H77" s="446"/>
      <c r="I77" s="448">
        <f t="shared" si="20"/>
        <v>0</v>
      </c>
      <c r="J77" s="449"/>
      <c r="K77" s="450"/>
      <c r="L77" s="17" t="str">
        <f t="shared" si="17"/>
        <v/>
      </c>
      <c r="M77" s="33">
        <f t="shared" si="18"/>
        <v>0</v>
      </c>
      <c r="N77" s="15" t="str">
        <f t="shared" si="19"/>
        <v/>
      </c>
    </row>
    <row r="78" spans="2:14" s="11" customFormat="1" ht="12" customHeight="1" x14ac:dyDescent="0.2">
      <c r="B78" s="16">
        <f>IF(ISBLANK('3-Budget + REVISE'!B69),"",'3-Budget + REVISE'!B69)</f>
        <v>0</v>
      </c>
      <c r="C78" s="498">
        <f>IF('3-Budget + REVISE'!P69=1,'3-Budget + REVISE'!D69,'2-Budget JUSTIFY'!C68)</f>
        <v>0</v>
      </c>
      <c r="D78" s="499"/>
      <c r="E78" s="500"/>
      <c r="F78" s="444"/>
      <c r="G78" s="445"/>
      <c r="H78" s="446"/>
      <c r="I78" s="448">
        <f t="shared" si="20"/>
        <v>0</v>
      </c>
      <c r="J78" s="449"/>
      <c r="K78" s="450"/>
      <c r="L78" s="17" t="str">
        <f t="shared" si="17"/>
        <v/>
      </c>
      <c r="M78" s="33">
        <f t="shared" si="18"/>
        <v>0</v>
      </c>
      <c r="N78" s="15" t="str">
        <f t="shared" si="19"/>
        <v/>
      </c>
    </row>
    <row r="79" spans="2:14" s="11" customFormat="1" ht="12" customHeight="1" x14ac:dyDescent="0.2">
      <c r="B79" s="16">
        <f>IF(ISBLANK('3-Budget + REVISE'!B70),"",'3-Budget + REVISE'!B70)</f>
        <v>0</v>
      </c>
      <c r="C79" s="498">
        <f>IF('3-Budget + REVISE'!P70=1,'3-Budget + REVISE'!D70,'2-Budget JUSTIFY'!C69)</f>
        <v>0</v>
      </c>
      <c r="D79" s="499"/>
      <c r="E79" s="500"/>
      <c r="F79" s="444"/>
      <c r="G79" s="445"/>
      <c r="H79" s="446"/>
      <c r="I79" s="448">
        <f t="shared" si="20"/>
        <v>0</v>
      </c>
      <c r="J79" s="449"/>
      <c r="K79" s="450"/>
      <c r="L79" s="17" t="str">
        <f t="shared" si="17"/>
        <v/>
      </c>
      <c r="M79" s="33">
        <f t="shared" si="18"/>
        <v>0</v>
      </c>
      <c r="N79" s="15" t="str">
        <f t="shared" si="19"/>
        <v/>
      </c>
    </row>
    <row r="80" spans="2:14" s="11" customFormat="1" ht="12" customHeight="1" x14ac:dyDescent="0.2">
      <c r="B80" s="16">
        <f>IF(ISBLANK('3-Budget + REVISE'!B71),"",'3-Budget + REVISE'!B71)</f>
        <v>0</v>
      </c>
      <c r="C80" s="498">
        <f>IF('3-Budget + REVISE'!P71=1,'3-Budget + REVISE'!D71,'2-Budget JUSTIFY'!C70)</f>
        <v>0</v>
      </c>
      <c r="D80" s="499"/>
      <c r="E80" s="500"/>
      <c r="F80" s="444"/>
      <c r="G80" s="445"/>
      <c r="H80" s="446"/>
      <c r="I80" s="448">
        <f t="shared" si="20"/>
        <v>0</v>
      </c>
      <c r="J80" s="449"/>
      <c r="K80" s="450"/>
      <c r="L80" s="17" t="str">
        <f t="shared" si="17"/>
        <v/>
      </c>
      <c r="M80" s="33">
        <f t="shared" si="18"/>
        <v>0</v>
      </c>
      <c r="N80" s="15" t="str">
        <f t="shared" si="19"/>
        <v/>
      </c>
    </row>
    <row r="81" spans="2:14" s="11" customFormat="1" ht="12" customHeight="1" x14ac:dyDescent="0.2">
      <c r="B81" s="16">
        <f>IF(ISBLANK('3-Budget + REVISE'!B72),"",'3-Budget + REVISE'!B72)</f>
        <v>0</v>
      </c>
      <c r="C81" s="498">
        <f>IF('3-Budget + REVISE'!P72=1,'3-Budget + REVISE'!D72,'2-Budget JUSTIFY'!C71)</f>
        <v>0</v>
      </c>
      <c r="D81" s="499"/>
      <c r="E81" s="500"/>
      <c r="F81" s="444"/>
      <c r="G81" s="445"/>
      <c r="H81" s="446"/>
      <c r="I81" s="448">
        <f t="shared" si="20"/>
        <v>0</v>
      </c>
      <c r="J81" s="449"/>
      <c r="K81" s="450"/>
      <c r="L81" s="17" t="str">
        <f t="shared" si="17"/>
        <v/>
      </c>
      <c r="M81" s="33">
        <f t="shared" si="18"/>
        <v>0</v>
      </c>
      <c r="N81" s="15" t="str">
        <f t="shared" si="19"/>
        <v/>
      </c>
    </row>
    <row r="82" spans="2:14" s="11" customFormat="1" ht="12" customHeight="1" x14ac:dyDescent="0.2">
      <c r="B82" s="16">
        <f>IF(ISBLANK('3-Budget + REVISE'!B73),"",'3-Budget + REVISE'!B73)</f>
        <v>0</v>
      </c>
      <c r="C82" s="498">
        <f>IF('3-Budget + REVISE'!P73=1,'3-Budget + REVISE'!D73,'2-Budget JUSTIFY'!C72)</f>
        <v>0</v>
      </c>
      <c r="D82" s="499"/>
      <c r="E82" s="500"/>
      <c r="F82" s="444"/>
      <c r="G82" s="445"/>
      <c r="H82" s="446"/>
      <c r="I82" s="448">
        <f t="shared" si="20"/>
        <v>0</v>
      </c>
      <c r="J82" s="449"/>
      <c r="K82" s="450"/>
      <c r="L82" s="17" t="str">
        <f t="shared" si="17"/>
        <v/>
      </c>
      <c r="M82" s="33">
        <f t="shared" si="18"/>
        <v>0</v>
      </c>
      <c r="N82" s="15" t="str">
        <f t="shared" si="19"/>
        <v/>
      </c>
    </row>
    <row r="83" spans="2:14" s="11" customFormat="1" ht="12" customHeight="1" x14ac:dyDescent="0.2">
      <c r="B83" s="16">
        <f>IF(ISBLANK('3-Budget + REVISE'!B74),"",'3-Budget + REVISE'!B74)</f>
        <v>0</v>
      </c>
      <c r="C83" s="498">
        <f>IF('3-Budget + REVISE'!P74=1,'3-Budget + REVISE'!D74,'2-Budget JUSTIFY'!C73)</f>
        <v>0</v>
      </c>
      <c r="D83" s="499"/>
      <c r="E83" s="500"/>
      <c r="F83" s="444"/>
      <c r="G83" s="445"/>
      <c r="H83" s="446"/>
      <c r="I83" s="448">
        <f t="shared" si="20"/>
        <v>0</v>
      </c>
      <c r="J83" s="449"/>
      <c r="K83" s="450"/>
      <c r="L83" s="17" t="str">
        <f t="shared" si="17"/>
        <v/>
      </c>
      <c r="M83" s="33">
        <f t="shared" si="18"/>
        <v>0</v>
      </c>
      <c r="N83" s="15" t="str">
        <f t="shared" si="19"/>
        <v/>
      </c>
    </row>
    <row r="84" spans="2:14" s="11" customFormat="1" ht="12" customHeight="1" x14ac:dyDescent="0.2">
      <c r="B84" s="18">
        <f>IF(ISBLANK('3-Budget + REVISE'!B75),"",'3-Budget + REVISE'!B75)</f>
        <v>0</v>
      </c>
      <c r="C84" s="498">
        <f>IF('3-Budget + REVISE'!P75=1,'3-Budget + REVISE'!D75,'2-Budget JUSTIFY'!C74)</f>
        <v>0</v>
      </c>
      <c r="D84" s="499"/>
      <c r="E84" s="500"/>
      <c r="F84" s="444"/>
      <c r="G84" s="445"/>
      <c r="H84" s="446"/>
      <c r="I84" s="448">
        <f t="shared" si="20"/>
        <v>0</v>
      </c>
      <c r="J84" s="449"/>
      <c r="K84" s="450"/>
      <c r="L84" s="19" t="str">
        <f t="shared" si="17"/>
        <v/>
      </c>
      <c r="M84" s="34">
        <f t="shared" si="18"/>
        <v>0</v>
      </c>
      <c r="N84" s="15" t="str">
        <f t="shared" si="19"/>
        <v/>
      </c>
    </row>
    <row r="85" spans="2:14" s="11" customFormat="1" ht="12.75" customHeight="1" x14ac:dyDescent="0.2">
      <c r="B85" s="89" t="str">
        <f>IF(ISBLANK('3-Budget + REVISE'!B76),"",'3-Budget + REVISE'!B76)</f>
        <v>500 - EQUIPMENT</v>
      </c>
      <c r="C85" s="460">
        <f>SUM(C86:C95)</f>
        <v>0</v>
      </c>
      <c r="D85" s="461"/>
      <c r="E85" s="462"/>
      <c r="F85" s="447">
        <f>SUM(F86:F95)</f>
        <v>0</v>
      </c>
      <c r="G85" s="447"/>
      <c r="H85" s="447"/>
      <c r="I85" s="447">
        <f>SUM(I86:I95)</f>
        <v>0</v>
      </c>
      <c r="J85" s="447"/>
      <c r="K85" s="447"/>
      <c r="L85" s="108" t="str">
        <f t="shared" ref="L85:L95" si="21">IF(C85&gt;0,I85/C85,"")</f>
        <v/>
      </c>
      <c r="M85" s="117">
        <f t="shared" si="18"/>
        <v>0</v>
      </c>
      <c r="N85" s="10" t="str">
        <f t="shared" si="19"/>
        <v/>
      </c>
    </row>
    <row r="86" spans="2:14" s="11" customFormat="1" ht="12" customHeight="1" x14ac:dyDescent="0.2">
      <c r="B86" s="13">
        <f>IF(ISBLANK('3-Budget + REVISE'!B77),"",'3-Budget + REVISE'!B77)</f>
        <v>0</v>
      </c>
      <c r="C86" s="498">
        <f>IF('3-Budget + REVISE'!P77=1,'3-Budget + REVISE'!D77,'2-Budget JUSTIFY'!C76)</f>
        <v>0</v>
      </c>
      <c r="D86" s="499"/>
      <c r="E86" s="500"/>
      <c r="F86" s="444"/>
      <c r="G86" s="445"/>
      <c r="H86" s="446"/>
      <c r="I86" s="448">
        <f>F86</f>
        <v>0</v>
      </c>
      <c r="J86" s="449"/>
      <c r="K86" s="450"/>
      <c r="L86" s="14" t="str">
        <f t="shared" si="21"/>
        <v/>
      </c>
      <c r="M86" s="32">
        <f t="shared" ref="M86:M96" si="22">C86-I86</f>
        <v>0</v>
      </c>
      <c r="N86" s="15" t="str">
        <f t="shared" ref="N86:N96" si="23">IF(M86&lt;0, "!", "")</f>
        <v/>
      </c>
    </row>
    <row r="87" spans="2:14" s="11" customFormat="1" ht="12" customHeight="1" x14ac:dyDescent="0.2">
      <c r="B87" s="16">
        <f>IF(ISBLANK('3-Budget + REVISE'!B78),"",'3-Budget + REVISE'!B78)</f>
        <v>0</v>
      </c>
      <c r="C87" s="498">
        <f>IF('3-Budget + REVISE'!P78=1,'3-Budget + REVISE'!D78,'2-Budget JUSTIFY'!C77)</f>
        <v>0</v>
      </c>
      <c r="D87" s="499"/>
      <c r="E87" s="500"/>
      <c r="F87" s="444"/>
      <c r="G87" s="445"/>
      <c r="H87" s="446"/>
      <c r="I87" s="448">
        <f t="shared" ref="I87:I95" si="24">F87</f>
        <v>0</v>
      </c>
      <c r="J87" s="449"/>
      <c r="K87" s="450"/>
      <c r="L87" s="17" t="str">
        <f t="shared" si="21"/>
        <v/>
      </c>
      <c r="M87" s="33">
        <f t="shared" si="22"/>
        <v>0</v>
      </c>
      <c r="N87" s="15" t="str">
        <f t="shared" si="23"/>
        <v/>
      </c>
    </row>
    <row r="88" spans="2:14" s="11" customFormat="1" ht="12" customHeight="1" x14ac:dyDescent="0.2">
      <c r="B88" s="16">
        <f>IF(ISBLANK('3-Budget + REVISE'!B79),"",'3-Budget + REVISE'!B79)</f>
        <v>0</v>
      </c>
      <c r="C88" s="498">
        <f>IF('3-Budget + REVISE'!P79=1,'3-Budget + REVISE'!D79,'2-Budget JUSTIFY'!C78)</f>
        <v>0</v>
      </c>
      <c r="D88" s="499"/>
      <c r="E88" s="500"/>
      <c r="F88" s="444"/>
      <c r="G88" s="445"/>
      <c r="H88" s="446"/>
      <c r="I88" s="448">
        <f t="shared" si="24"/>
        <v>0</v>
      </c>
      <c r="J88" s="449"/>
      <c r="K88" s="450"/>
      <c r="L88" s="17" t="str">
        <f t="shared" si="21"/>
        <v/>
      </c>
      <c r="M88" s="33">
        <f t="shared" si="22"/>
        <v>0</v>
      </c>
      <c r="N88" s="15" t="str">
        <f t="shared" si="23"/>
        <v/>
      </c>
    </row>
    <row r="89" spans="2:14" s="11" customFormat="1" ht="12" customHeight="1" x14ac:dyDescent="0.2">
      <c r="B89" s="16">
        <f>IF(ISBLANK('3-Budget + REVISE'!B80),"",'3-Budget + REVISE'!B80)</f>
        <v>0</v>
      </c>
      <c r="C89" s="498">
        <f>IF('3-Budget + REVISE'!P80=1,'3-Budget + REVISE'!D80,'2-Budget JUSTIFY'!C79)</f>
        <v>0</v>
      </c>
      <c r="D89" s="499"/>
      <c r="E89" s="500"/>
      <c r="F89" s="444"/>
      <c r="G89" s="445"/>
      <c r="H89" s="446"/>
      <c r="I89" s="448">
        <f t="shared" si="24"/>
        <v>0</v>
      </c>
      <c r="J89" s="449"/>
      <c r="K89" s="450"/>
      <c r="L89" s="17" t="str">
        <f t="shared" si="21"/>
        <v/>
      </c>
      <c r="M89" s="33">
        <f t="shared" si="22"/>
        <v>0</v>
      </c>
      <c r="N89" s="15" t="str">
        <f t="shared" si="23"/>
        <v/>
      </c>
    </row>
    <row r="90" spans="2:14" s="11" customFormat="1" ht="12" customHeight="1" x14ac:dyDescent="0.2">
      <c r="B90" s="16">
        <f>IF(ISBLANK('3-Budget + REVISE'!B81),"",'3-Budget + REVISE'!B81)</f>
        <v>0</v>
      </c>
      <c r="C90" s="498">
        <f>IF('3-Budget + REVISE'!P81=1,'3-Budget + REVISE'!D81,'2-Budget JUSTIFY'!C80)</f>
        <v>0</v>
      </c>
      <c r="D90" s="499"/>
      <c r="E90" s="500"/>
      <c r="F90" s="444"/>
      <c r="G90" s="445"/>
      <c r="H90" s="446"/>
      <c r="I90" s="448">
        <f t="shared" si="24"/>
        <v>0</v>
      </c>
      <c r="J90" s="449"/>
      <c r="K90" s="450"/>
      <c r="L90" s="17" t="str">
        <f t="shared" si="21"/>
        <v/>
      </c>
      <c r="M90" s="33">
        <f t="shared" si="22"/>
        <v>0</v>
      </c>
      <c r="N90" s="15" t="str">
        <f t="shared" si="23"/>
        <v/>
      </c>
    </row>
    <row r="91" spans="2:14" s="11" customFormat="1" ht="12" customHeight="1" x14ac:dyDescent="0.2">
      <c r="B91" s="16">
        <f>IF(ISBLANK('3-Budget + REVISE'!B82),"",'3-Budget + REVISE'!B82)</f>
        <v>0</v>
      </c>
      <c r="C91" s="498">
        <f>IF('3-Budget + REVISE'!P82=1,'3-Budget + REVISE'!D82,'2-Budget JUSTIFY'!C81)</f>
        <v>0</v>
      </c>
      <c r="D91" s="499"/>
      <c r="E91" s="500"/>
      <c r="F91" s="444"/>
      <c r="G91" s="445"/>
      <c r="H91" s="446"/>
      <c r="I91" s="448">
        <f t="shared" si="24"/>
        <v>0</v>
      </c>
      <c r="J91" s="449"/>
      <c r="K91" s="450"/>
      <c r="L91" s="17" t="str">
        <f t="shared" si="21"/>
        <v/>
      </c>
      <c r="M91" s="33">
        <f t="shared" si="22"/>
        <v>0</v>
      </c>
      <c r="N91" s="15" t="str">
        <f t="shared" si="23"/>
        <v/>
      </c>
    </row>
    <row r="92" spans="2:14" s="11" customFormat="1" ht="12" customHeight="1" x14ac:dyDescent="0.2">
      <c r="B92" s="16">
        <f>IF(ISBLANK('3-Budget + REVISE'!B83),"",'3-Budget + REVISE'!B83)</f>
        <v>0</v>
      </c>
      <c r="C92" s="498">
        <f>IF('3-Budget + REVISE'!P83=1,'3-Budget + REVISE'!D83,'2-Budget JUSTIFY'!C82)</f>
        <v>0</v>
      </c>
      <c r="D92" s="499"/>
      <c r="E92" s="500"/>
      <c r="F92" s="444"/>
      <c r="G92" s="445"/>
      <c r="H92" s="446"/>
      <c r="I92" s="448">
        <f t="shared" si="24"/>
        <v>0</v>
      </c>
      <c r="J92" s="449"/>
      <c r="K92" s="450"/>
      <c r="L92" s="17" t="str">
        <f t="shared" si="21"/>
        <v/>
      </c>
      <c r="M92" s="33">
        <f t="shared" si="22"/>
        <v>0</v>
      </c>
      <c r="N92" s="15" t="str">
        <f t="shared" si="23"/>
        <v/>
      </c>
    </row>
    <row r="93" spans="2:14" s="11" customFormat="1" ht="12" customHeight="1" x14ac:dyDescent="0.2">
      <c r="B93" s="16">
        <f>IF(ISBLANK('3-Budget + REVISE'!B84),"",'3-Budget + REVISE'!B84)</f>
        <v>0</v>
      </c>
      <c r="C93" s="498">
        <f>IF('3-Budget + REVISE'!P84=1,'3-Budget + REVISE'!D84,'2-Budget JUSTIFY'!C83)</f>
        <v>0</v>
      </c>
      <c r="D93" s="499"/>
      <c r="E93" s="500"/>
      <c r="F93" s="444"/>
      <c r="G93" s="445"/>
      <c r="H93" s="446"/>
      <c r="I93" s="448">
        <f t="shared" si="24"/>
        <v>0</v>
      </c>
      <c r="J93" s="449"/>
      <c r="K93" s="450"/>
      <c r="L93" s="17" t="str">
        <f t="shared" si="21"/>
        <v/>
      </c>
      <c r="M93" s="33">
        <f t="shared" si="22"/>
        <v>0</v>
      </c>
      <c r="N93" s="15" t="str">
        <f t="shared" si="23"/>
        <v/>
      </c>
    </row>
    <row r="94" spans="2:14" s="11" customFormat="1" ht="12" customHeight="1" x14ac:dyDescent="0.2">
      <c r="B94" s="16">
        <f>IF(ISBLANK('3-Budget + REVISE'!B85),"",'3-Budget + REVISE'!B85)</f>
        <v>0</v>
      </c>
      <c r="C94" s="498">
        <f>IF('3-Budget + REVISE'!P85=1,'3-Budget + REVISE'!D85,'2-Budget JUSTIFY'!C84)</f>
        <v>0</v>
      </c>
      <c r="D94" s="499"/>
      <c r="E94" s="500"/>
      <c r="F94" s="444"/>
      <c r="G94" s="445"/>
      <c r="H94" s="446"/>
      <c r="I94" s="448">
        <f t="shared" si="24"/>
        <v>0</v>
      </c>
      <c r="J94" s="449"/>
      <c r="K94" s="450"/>
      <c r="L94" s="17" t="str">
        <f t="shared" si="21"/>
        <v/>
      </c>
      <c r="M94" s="33">
        <f t="shared" si="22"/>
        <v>0</v>
      </c>
      <c r="N94" s="15" t="str">
        <f t="shared" si="23"/>
        <v/>
      </c>
    </row>
    <row r="95" spans="2:14" s="11" customFormat="1" ht="12" customHeight="1" x14ac:dyDescent="0.2">
      <c r="B95" s="18">
        <f>IF(ISBLANK('3-Budget + REVISE'!B86),"",'3-Budget + REVISE'!B86)</f>
        <v>0</v>
      </c>
      <c r="C95" s="498">
        <f>IF('3-Budget + REVISE'!P86=1,'3-Budget + REVISE'!D86,'2-Budget JUSTIFY'!C85)</f>
        <v>0</v>
      </c>
      <c r="D95" s="499"/>
      <c r="E95" s="500"/>
      <c r="F95" s="444"/>
      <c r="G95" s="445"/>
      <c r="H95" s="446"/>
      <c r="I95" s="448">
        <f t="shared" si="24"/>
        <v>0</v>
      </c>
      <c r="J95" s="449"/>
      <c r="K95" s="450"/>
      <c r="L95" s="19" t="str">
        <f t="shared" si="21"/>
        <v/>
      </c>
      <c r="M95" s="34">
        <f t="shared" si="22"/>
        <v>0</v>
      </c>
      <c r="N95" s="15" t="str">
        <f t="shared" si="23"/>
        <v/>
      </c>
    </row>
    <row r="96" spans="2:14" s="11" customFormat="1" ht="12.75" customHeight="1" x14ac:dyDescent="0.2">
      <c r="B96" s="89" t="str">
        <f>IF(ISBLANK('3-Budget + REVISE'!B87),"",'3-Budget + REVISE'!B87)</f>
        <v>600 - CONTRACTUAL</v>
      </c>
      <c r="C96" s="460">
        <f>SUM(C97:C106)</f>
        <v>0</v>
      </c>
      <c r="D96" s="461"/>
      <c r="E96" s="462"/>
      <c r="F96" s="447">
        <f>SUM(F97:F106)</f>
        <v>0</v>
      </c>
      <c r="G96" s="447"/>
      <c r="H96" s="447"/>
      <c r="I96" s="447">
        <f>SUM(I97:I106)</f>
        <v>0</v>
      </c>
      <c r="J96" s="447"/>
      <c r="K96" s="447"/>
      <c r="L96" s="108" t="str">
        <f t="shared" ref="L96:L106" si="25">IF(C96&gt;0,I96/C96,"")</f>
        <v/>
      </c>
      <c r="M96" s="117">
        <f t="shared" si="22"/>
        <v>0</v>
      </c>
      <c r="N96" s="10" t="str">
        <f t="shared" si="23"/>
        <v/>
      </c>
    </row>
    <row r="97" spans="2:14" s="11" customFormat="1" ht="12" customHeight="1" x14ac:dyDescent="0.2">
      <c r="B97" s="13">
        <f>IF(ISBLANK('3-Budget + REVISE'!B88),"",'3-Budget + REVISE'!B88)</f>
        <v>0</v>
      </c>
      <c r="C97" s="498">
        <f>IF('3-Budget + REVISE'!P88=1,'3-Budget + REVISE'!D88,'2-Budget JUSTIFY'!C87)</f>
        <v>0</v>
      </c>
      <c r="D97" s="499"/>
      <c r="E97" s="500"/>
      <c r="F97" s="444"/>
      <c r="G97" s="445"/>
      <c r="H97" s="446"/>
      <c r="I97" s="448">
        <f>F97</f>
        <v>0</v>
      </c>
      <c r="J97" s="449"/>
      <c r="K97" s="450"/>
      <c r="L97" s="14" t="str">
        <f t="shared" si="25"/>
        <v/>
      </c>
      <c r="M97" s="32">
        <f t="shared" ref="M97:M107" si="26">C97-I97</f>
        <v>0</v>
      </c>
      <c r="N97" s="15" t="str">
        <f t="shared" ref="N97:N107" si="27">IF(M97&lt;0, "!", "")</f>
        <v/>
      </c>
    </row>
    <row r="98" spans="2:14" s="11" customFormat="1" ht="12" customHeight="1" x14ac:dyDescent="0.2">
      <c r="B98" s="16">
        <f>IF(ISBLANK('3-Budget + REVISE'!B89),"",'3-Budget + REVISE'!B89)</f>
        <v>0</v>
      </c>
      <c r="C98" s="498">
        <f>IF('3-Budget + REVISE'!P89=1,'3-Budget + REVISE'!D89,'2-Budget JUSTIFY'!C88)</f>
        <v>0</v>
      </c>
      <c r="D98" s="499"/>
      <c r="E98" s="500"/>
      <c r="F98" s="444"/>
      <c r="G98" s="445"/>
      <c r="H98" s="446"/>
      <c r="I98" s="448">
        <f t="shared" ref="I98:I106" si="28">F98</f>
        <v>0</v>
      </c>
      <c r="J98" s="449"/>
      <c r="K98" s="450"/>
      <c r="L98" s="17" t="str">
        <f t="shared" si="25"/>
        <v/>
      </c>
      <c r="M98" s="33">
        <f t="shared" si="26"/>
        <v>0</v>
      </c>
      <c r="N98" s="15" t="str">
        <f t="shared" si="27"/>
        <v/>
      </c>
    </row>
    <row r="99" spans="2:14" s="11" customFormat="1" ht="12" customHeight="1" x14ac:dyDescent="0.2">
      <c r="B99" s="16">
        <f>IF(ISBLANK('3-Budget + REVISE'!B90),"",'3-Budget + REVISE'!B90)</f>
        <v>0</v>
      </c>
      <c r="C99" s="498">
        <f>IF('3-Budget + REVISE'!P90=1,'3-Budget + REVISE'!D90,'2-Budget JUSTIFY'!C89)</f>
        <v>0</v>
      </c>
      <c r="D99" s="499"/>
      <c r="E99" s="500"/>
      <c r="F99" s="444"/>
      <c r="G99" s="445"/>
      <c r="H99" s="446"/>
      <c r="I99" s="448">
        <f t="shared" si="28"/>
        <v>0</v>
      </c>
      <c r="J99" s="449"/>
      <c r="K99" s="450"/>
      <c r="L99" s="17" t="str">
        <f t="shared" si="25"/>
        <v/>
      </c>
      <c r="M99" s="33">
        <f t="shared" si="26"/>
        <v>0</v>
      </c>
      <c r="N99" s="15" t="str">
        <f t="shared" si="27"/>
        <v/>
      </c>
    </row>
    <row r="100" spans="2:14" s="11" customFormat="1" ht="12" customHeight="1" x14ac:dyDescent="0.2">
      <c r="B100" s="16">
        <f>IF(ISBLANK('3-Budget + REVISE'!B91),"",'3-Budget + REVISE'!B91)</f>
        <v>0</v>
      </c>
      <c r="C100" s="498">
        <f>IF('3-Budget + REVISE'!P91=1,'3-Budget + REVISE'!D91,'2-Budget JUSTIFY'!C90)</f>
        <v>0</v>
      </c>
      <c r="D100" s="499"/>
      <c r="E100" s="500"/>
      <c r="F100" s="444"/>
      <c r="G100" s="445"/>
      <c r="H100" s="446"/>
      <c r="I100" s="448">
        <f t="shared" si="28"/>
        <v>0</v>
      </c>
      <c r="J100" s="449"/>
      <c r="K100" s="450"/>
      <c r="L100" s="17" t="str">
        <f t="shared" si="25"/>
        <v/>
      </c>
      <c r="M100" s="33">
        <f t="shared" si="26"/>
        <v>0</v>
      </c>
      <c r="N100" s="15" t="str">
        <f t="shared" si="27"/>
        <v/>
      </c>
    </row>
    <row r="101" spans="2:14" s="11" customFormat="1" ht="12" customHeight="1" x14ac:dyDescent="0.2">
      <c r="B101" s="16">
        <f>IF(ISBLANK('3-Budget + REVISE'!B92),"",'3-Budget + REVISE'!B92)</f>
        <v>0</v>
      </c>
      <c r="C101" s="498">
        <f>IF('3-Budget + REVISE'!P92=1,'3-Budget + REVISE'!D92,'2-Budget JUSTIFY'!C91)</f>
        <v>0</v>
      </c>
      <c r="D101" s="499"/>
      <c r="E101" s="500"/>
      <c r="F101" s="444"/>
      <c r="G101" s="445"/>
      <c r="H101" s="446"/>
      <c r="I101" s="448">
        <f t="shared" si="28"/>
        <v>0</v>
      </c>
      <c r="J101" s="449"/>
      <c r="K101" s="450"/>
      <c r="L101" s="17" t="str">
        <f t="shared" si="25"/>
        <v/>
      </c>
      <c r="M101" s="33">
        <f t="shared" si="26"/>
        <v>0</v>
      </c>
      <c r="N101" s="15" t="str">
        <f t="shared" si="27"/>
        <v/>
      </c>
    </row>
    <row r="102" spans="2:14" s="11" customFormat="1" ht="12" customHeight="1" x14ac:dyDescent="0.2">
      <c r="B102" s="16">
        <f>IF(ISBLANK('3-Budget + REVISE'!B93),"",'3-Budget + REVISE'!B93)</f>
        <v>0</v>
      </c>
      <c r="C102" s="498">
        <f>IF('3-Budget + REVISE'!P93=1,'3-Budget + REVISE'!D93,'2-Budget JUSTIFY'!C92)</f>
        <v>0</v>
      </c>
      <c r="D102" s="499"/>
      <c r="E102" s="500"/>
      <c r="F102" s="444"/>
      <c r="G102" s="445"/>
      <c r="H102" s="446"/>
      <c r="I102" s="448">
        <f t="shared" si="28"/>
        <v>0</v>
      </c>
      <c r="J102" s="449"/>
      <c r="K102" s="450"/>
      <c r="L102" s="17" t="str">
        <f t="shared" si="25"/>
        <v/>
      </c>
      <c r="M102" s="33">
        <f t="shared" si="26"/>
        <v>0</v>
      </c>
      <c r="N102" s="15" t="str">
        <f t="shared" si="27"/>
        <v/>
      </c>
    </row>
    <row r="103" spans="2:14" s="11" customFormat="1" ht="12" customHeight="1" x14ac:dyDescent="0.2">
      <c r="B103" s="16">
        <f>IF(ISBLANK('3-Budget + REVISE'!B94),"",'3-Budget + REVISE'!B94)</f>
        <v>0</v>
      </c>
      <c r="C103" s="498">
        <f>IF('3-Budget + REVISE'!P94=1,'3-Budget + REVISE'!D94,'2-Budget JUSTIFY'!C93)</f>
        <v>0</v>
      </c>
      <c r="D103" s="499"/>
      <c r="E103" s="500"/>
      <c r="F103" s="444"/>
      <c r="G103" s="445"/>
      <c r="H103" s="446"/>
      <c r="I103" s="448">
        <f t="shared" si="28"/>
        <v>0</v>
      </c>
      <c r="J103" s="449"/>
      <c r="K103" s="450"/>
      <c r="L103" s="17" t="str">
        <f t="shared" si="25"/>
        <v/>
      </c>
      <c r="M103" s="33">
        <f t="shared" si="26"/>
        <v>0</v>
      </c>
      <c r="N103" s="15" t="str">
        <f t="shared" si="27"/>
        <v/>
      </c>
    </row>
    <row r="104" spans="2:14" s="11" customFormat="1" ht="12" customHeight="1" x14ac:dyDescent="0.2">
      <c r="B104" s="16">
        <f>IF(ISBLANK('3-Budget + REVISE'!B95),"",'3-Budget + REVISE'!B95)</f>
        <v>0</v>
      </c>
      <c r="C104" s="498">
        <f>IF('3-Budget + REVISE'!P95=1,'3-Budget + REVISE'!D95,'2-Budget JUSTIFY'!C94)</f>
        <v>0</v>
      </c>
      <c r="D104" s="499"/>
      <c r="E104" s="500"/>
      <c r="F104" s="444"/>
      <c r="G104" s="445"/>
      <c r="H104" s="446"/>
      <c r="I104" s="448">
        <f t="shared" si="28"/>
        <v>0</v>
      </c>
      <c r="J104" s="449"/>
      <c r="K104" s="450"/>
      <c r="L104" s="17" t="str">
        <f t="shared" si="25"/>
        <v/>
      </c>
      <c r="M104" s="33">
        <f t="shared" si="26"/>
        <v>0</v>
      </c>
      <c r="N104" s="15" t="str">
        <f t="shared" si="27"/>
        <v/>
      </c>
    </row>
    <row r="105" spans="2:14" s="11" customFormat="1" ht="12" customHeight="1" x14ac:dyDescent="0.2">
      <c r="B105" s="16">
        <f>IF(ISBLANK('3-Budget + REVISE'!B96),"",'3-Budget + REVISE'!B96)</f>
        <v>0</v>
      </c>
      <c r="C105" s="498">
        <f>IF('3-Budget + REVISE'!P96=1,'3-Budget + REVISE'!D96,'2-Budget JUSTIFY'!C95)</f>
        <v>0</v>
      </c>
      <c r="D105" s="499"/>
      <c r="E105" s="500"/>
      <c r="F105" s="444"/>
      <c r="G105" s="445"/>
      <c r="H105" s="446"/>
      <c r="I105" s="448">
        <f t="shared" si="28"/>
        <v>0</v>
      </c>
      <c r="J105" s="449"/>
      <c r="K105" s="450"/>
      <c r="L105" s="17" t="str">
        <f t="shared" si="25"/>
        <v/>
      </c>
      <c r="M105" s="33">
        <f t="shared" si="26"/>
        <v>0</v>
      </c>
      <c r="N105" s="15" t="str">
        <f t="shared" si="27"/>
        <v/>
      </c>
    </row>
    <row r="106" spans="2:14" s="11" customFormat="1" ht="12" customHeight="1" x14ac:dyDescent="0.2">
      <c r="B106" s="18">
        <f>IF(ISBLANK('3-Budget + REVISE'!B97),"",'3-Budget + REVISE'!B97)</f>
        <v>0</v>
      </c>
      <c r="C106" s="498">
        <f>IF('3-Budget + REVISE'!P97=1,'3-Budget + REVISE'!D97,'2-Budget JUSTIFY'!C96)</f>
        <v>0</v>
      </c>
      <c r="D106" s="499"/>
      <c r="E106" s="500"/>
      <c r="F106" s="444"/>
      <c r="G106" s="445"/>
      <c r="H106" s="446"/>
      <c r="I106" s="448">
        <f t="shared" si="28"/>
        <v>0</v>
      </c>
      <c r="J106" s="449"/>
      <c r="K106" s="450"/>
      <c r="L106" s="19" t="str">
        <f t="shared" si="25"/>
        <v/>
      </c>
      <c r="M106" s="34">
        <f t="shared" si="26"/>
        <v>0</v>
      </c>
      <c r="N106" s="15" t="str">
        <f t="shared" si="27"/>
        <v/>
      </c>
    </row>
    <row r="107" spans="2:14" s="11" customFormat="1" ht="12.75" customHeight="1" x14ac:dyDescent="0.2">
      <c r="B107" s="89" t="str">
        <f>IF(ISBLANK('3-Budget + REVISE'!B98),"",'3-Budget + REVISE'!B98)</f>
        <v>700 - OPERATIONAL</v>
      </c>
      <c r="C107" s="460">
        <f>SUM(C108:C117)</f>
        <v>0</v>
      </c>
      <c r="D107" s="461"/>
      <c r="E107" s="462"/>
      <c r="F107" s="447">
        <f>SUM(F108:F117)</f>
        <v>0</v>
      </c>
      <c r="G107" s="447"/>
      <c r="H107" s="447"/>
      <c r="I107" s="447">
        <f>SUM(I108:I117)</f>
        <v>0</v>
      </c>
      <c r="J107" s="447"/>
      <c r="K107" s="447"/>
      <c r="L107" s="108" t="str">
        <f t="shared" ref="L107:L117" si="29">IF(C107&gt;0,I107/C107,"")</f>
        <v/>
      </c>
      <c r="M107" s="117">
        <f t="shared" si="26"/>
        <v>0</v>
      </c>
      <c r="N107" s="10" t="str">
        <f t="shared" si="27"/>
        <v/>
      </c>
    </row>
    <row r="108" spans="2:14" s="11" customFormat="1" ht="12" customHeight="1" x14ac:dyDescent="0.2">
      <c r="B108" s="13">
        <f>IF(ISBLANK('3-Budget + REVISE'!B99),"",'3-Budget + REVISE'!B99)</f>
        <v>0</v>
      </c>
      <c r="C108" s="498">
        <f>IF('3-Budget + REVISE'!P99=1,'3-Budget + REVISE'!D99,'2-Budget JUSTIFY'!C98)</f>
        <v>0</v>
      </c>
      <c r="D108" s="499"/>
      <c r="E108" s="500"/>
      <c r="F108" s="444"/>
      <c r="G108" s="445"/>
      <c r="H108" s="446"/>
      <c r="I108" s="448">
        <f>F108</f>
        <v>0</v>
      </c>
      <c r="J108" s="449"/>
      <c r="K108" s="450"/>
      <c r="L108" s="14" t="str">
        <f t="shared" si="29"/>
        <v/>
      </c>
      <c r="M108" s="32">
        <f t="shared" ref="M108:M118" si="30">C108-I108</f>
        <v>0</v>
      </c>
      <c r="N108" s="15" t="str">
        <f t="shared" ref="N108:N118" si="31">IF(M108&lt;0, "!", "")</f>
        <v/>
      </c>
    </row>
    <row r="109" spans="2:14" s="11" customFormat="1" ht="12" customHeight="1" x14ac:dyDescent="0.2">
      <c r="B109" s="16">
        <f>IF(ISBLANK('3-Budget + REVISE'!B100),"",'3-Budget + REVISE'!B100)</f>
        <v>0</v>
      </c>
      <c r="C109" s="498">
        <f>IF('3-Budget + REVISE'!P100=1,'3-Budget + REVISE'!D100,'2-Budget JUSTIFY'!C99)</f>
        <v>0</v>
      </c>
      <c r="D109" s="499"/>
      <c r="E109" s="500"/>
      <c r="F109" s="444"/>
      <c r="G109" s="445"/>
      <c r="H109" s="446"/>
      <c r="I109" s="448">
        <f t="shared" ref="I109:I117" si="32">F109</f>
        <v>0</v>
      </c>
      <c r="J109" s="449"/>
      <c r="K109" s="450"/>
      <c r="L109" s="17" t="str">
        <f t="shared" si="29"/>
        <v/>
      </c>
      <c r="M109" s="33">
        <f t="shared" si="30"/>
        <v>0</v>
      </c>
      <c r="N109" s="15" t="str">
        <f t="shared" si="31"/>
        <v/>
      </c>
    </row>
    <row r="110" spans="2:14" s="11" customFormat="1" ht="12" customHeight="1" x14ac:dyDescent="0.2">
      <c r="B110" s="16">
        <f>IF(ISBLANK('3-Budget + REVISE'!B101),"",'3-Budget + REVISE'!B101)</f>
        <v>0</v>
      </c>
      <c r="C110" s="498">
        <f>IF('3-Budget + REVISE'!P101=1,'3-Budget + REVISE'!D101,'2-Budget JUSTIFY'!C100)</f>
        <v>0</v>
      </c>
      <c r="D110" s="499"/>
      <c r="E110" s="500"/>
      <c r="F110" s="444"/>
      <c r="G110" s="445"/>
      <c r="H110" s="446"/>
      <c r="I110" s="448">
        <f t="shared" si="32"/>
        <v>0</v>
      </c>
      <c r="J110" s="449"/>
      <c r="K110" s="450"/>
      <c r="L110" s="17" t="str">
        <f t="shared" si="29"/>
        <v/>
      </c>
      <c r="M110" s="33">
        <f t="shared" si="30"/>
        <v>0</v>
      </c>
      <c r="N110" s="15" t="str">
        <f t="shared" si="31"/>
        <v/>
      </c>
    </row>
    <row r="111" spans="2:14" s="11" customFormat="1" ht="12" customHeight="1" x14ac:dyDescent="0.2">
      <c r="B111" s="16">
        <f>IF(ISBLANK('3-Budget + REVISE'!B102),"",'3-Budget + REVISE'!B102)</f>
        <v>0</v>
      </c>
      <c r="C111" s="498">
        <f>IF('3-Budget + REVISE'!P102=1,'3-Budget + REVISE'!D102,'2-Budget JUSTIFY'!C101)</f>
        <v>0</v>
      </c>
      <c r="D111" s="499"/>
      <c r="E111" s="500"/>
      <c r="F111" s="444"/>
      <c r="G111" s="445"/>
      <c r="H111" s="446"/>
      <c r="I111" s="448">
        <f t="shared" si="32"/>
        <v>0</v>
      </c>
      <c r="J111" s="449"/>
      <c r="K111" s="450"/>
      <c r="L111" s="17" t="str">
        <f t="shared" si="29"/>
        <v/>
      </c>
      <c r="M111" s="33">
        <f t="shared" si="30"/>
        <v>0</v>
      </c>
      <c r="N111" s="15" t="str">
        <f t="shared" si="31"/>
        <v/>
      </c>
    </row>
    <row r="112" spans="2:14" s="11" customFormat="1" ht="12" customHeight="1" x14ac:dyDescent="0.2">
      <c r="B112" s="16">
        <f>IF(ISBLANK('3-Budget + REVISE'!B103),"",'3-Budget + REVISE'!B103)</f>
        <v>0</v>
      </c>
      <c r="C112" s="498">
        <f>IF('3-Budget + REVISE'!P103=1,'3-Budget + REVISE'!D103,'2-Budget JUSTIFY'!C102)</f>
        <v>0</v>
      </c>
      <c r="D112" s="499"/>
      <c r="E112" s="500"/>
      <c r="F112" s="444"/>
      <c r="G112" s="445"/>
      <c r="H112" s="446"/>
      <c r="I112" s="448">
        <f t="shared" si="32"/>
        <v>0</v>
      </c>
      <c r="J112" s="449"/>
      <c r="K112" s="450"/>
      <c r="L112" s="17" t="str">
        <f t="shared" si="29"/>
        <v/>
      </c>
      <c r="M112" s="33">
        <f t="shared" si="30"/>
        <v>0</v>
      </c>
      <c r="N112" s="15" t="str">
        <f t="shared" si="31"/>
        <v/>
      </c>
    </row>
    <row r="113" spans="2:14" s="11" customFormat="1" ht="12" customHeight="1" x14ac:dyDescent="0.2">
      <c r="B113" s="16">
        <f>IF(ISBLANK('3-Budget + REVISE'!B104),"",'3-Budget + REVISE'!B104)</f>
        <v>0</v>
      </c>
      <c r="C113" s="498">
        <f>IF('3-Budget + REVISE'!P104=1,'3-Budget + REVISE'!D104,'2-Budget JUSTIFY'!C103)</f>
        <v>0</v>
      </c>
      <c r="D113" s="499"/>
      <c r="E113" s="500"/>
      <c r="F113" s="444"/>
      <c r="G113" s="445"/>
      <c r="H113" s="446"/>
      <c r="I113" s="448">
        <f t="shared" si="32"/>
        <v>0</v>
      </c>
      <c r="J113" s="449"/>
      <c r="K113" s="450"/>
      <c r="L113" s="17" t="str">
        <f t="shared" si="29"/>
        <v/>
      </c>
      <c r="M113" s="33">
        <f t="shared" si="30"/>
        <v>0</v>
      </c>
      <c r="N113" s="15" t="str">
        <f t="shared" si="31"/>
        <v/>
      </c>
    </row>
    <row r="114" spans="2:14" s="11" customFormat="1" ht="12" customHeight="1" x14ac:dyDescent="0.2">
      <c r="B114" s="16">
        <f>IF(ISBLANK('3-Budget + REVISE'!B105),"",'3-Budget + REVISE'!B105)</f>
        <v>0</v>
      </c>
      <c r="C114" s="498">
        <f>IF('3-Budget + REVISE'!P105=1,'3-Budget + REVISE'!D105,'2-Budget JUSTIFY'!C104)</f>
        <v>0</v>
      </c>
      <c r="D114" s="499"/>
      <c r="E114" s="500"/>
      <c r="F114" s="444"/>
      <c r="G114" s="445"/>
      <c r="H114" s="446"/>
      <c r="I114" s="448">
        <f t="shared" si="32"/>
        <v>0</v>
      </c>
      <c r="J114" s="449"/>
      <c r="K114" s="450"/>
      <c r="L114" s="17" t="str">
        <f t="shared" si="29"/>
        <v/>
      </c>
      <c r="M114" s="33">
        <f t="shared" si="30"/>
        <v>0</v>
      </c>
      <c r="N114" s="15" t="str">
        <f t="shared" si="31"/>
        <v/>
      </c>
    </row>
    <row r="115" spans="2:14" s="11" customFormat="1" ht="12" customHeight="1" x14ac:dyDescent="0.2">
      <c r="B115" s="16">
        <f>IF(ISBLANK('3-Budget + REVISE'!B106),"",'3-Budget + REVISE'!B106)</f>
        <v>0</v>
      </c>
      <c r="C115" s="498">
        <f>IF('3-Budget + REVISE'!P106=1,'3-Budget + REVISE'!D106,'2-Budget JUSTIFY'!C105)</f>
        <v>0</v>
      </c>
      <c r="D115" s="499"/>
      <c r="E115" s="500"/>
      <c r="F115" s="444"/>
      <c r="G115" s="445"/>
      <c r="H115" s="446"/>
      <c r="I115" s="448">
        <f t="shared" si="32"/>
        <v>0</v>
      </c>
      <c r="J115" s="449"/>
      <c r="K115" s="450"/>
      <c r="L115" s="17" t="str">
        <f t="shared" si="29"/>
        <v/>
      </c>
      <c r="M115" s="33">
        <f t="shared" si="30"/>
        <v>0</v>
      </c>
      <c r="N115" s="15" t="str">
        <f t="shared" si="31"/>
        <v/>
      </c>
    </row>
    <row r="116" spans="2:14" s="11" customFormat="1" ht="12" customHeight="1" x14ac:dyDescent="0.2">
      <c r="B116" s="16">
        <f>IF(ISBLANK('3-Budget + REVISE'!B107),"",'3-Budget + REVISE'!B107)</f>
        <v>0</v>
      </c>
      <c r="C116" s="498">
        <f>IF('3-Budget + REVISE'!P107=1,'3-Budget + REVISE'!D107,'2-Budget JUSTIFY'!C106)</f>
        <v>0</v>
      </c>
      <c r="D116" s="499"/>
      <c r="E116" s="500"/>
      <c r="F116" s="444"/>
      <c r="G116" s="445"/>
      <c r="H116" s="446"/>
      <c r="I116" s="448">
        <f t="shared" si="32"/>
        <v>0</v>
      </c>
      <c r="J116" s="449"/>
      <c r="K116" s="450"/>
      <c r="L116" s="17" t="str">
        <f t="shared" si="29"/>
        <v/>
      </c>
      <c r="M116" s="33">
        <f t="shared" si="30"/>
        <v>0</v>
      </c>
      <c r="N116" s="15" t="str">
        <f t="shared" si="31"/>
        <v/>
      </c>
    </row>
    <row r="117" spans="2:14" s="11" customFormat="1" ht="12" customHeight="1" x14ac:dyDescent="0.2">
      <c r="B117" s="18">
        <f>IF(ISBLANK('3-Budget + REVISE'!B108),"",'3-Budget + REVISE'!B108)</f>
        <v>0</v>
      </c>
      <c r="C117" s="498">
        <f>IF('3-Budget + REVISE'!P108=1,'3-Budget + REVISE'!D108,'2-Budget JUSTIFY'!C107)</f>
        <v>0</v>
      </c>
      <c r="D117" s="499"/>
      <c r="E117" s="500"/>
      <c r="F117" s="444"/>
      <c r="G117" s="445"/>
      <c r="H117" s="446"/>
      <c r="I117" s="448">
        <f t="shared" si="32"/>
        <v>0</v>
      </c>
      <c r="J117" s="449"/>
      <c r="K117" s="450"/>
      <c r="L117" s="19" t="str">
        <f t="shared" si="29"/>
        <v/>
      </c>
      <c r="M117" s="34">
        <f t="shared" si="30"/>
        <v>0</v>
      </c>
      <c r="N117" s="15" t="str">
        <f t="shared" si="31"/>
        <v/>
      </c>
    </row>
    <row r="118" spans="2:14" s="11" customFormat="1" ht="12.75" customHeight="1" x14ac:dyDescent="0.2">
      <c r="B118" s="89" t="str">
        <f>IF(ISBLANK('3-Budget + REVISE'!B109),"",'3-Budget + REVISE'!B109)</f>
        <v>800 - (identify category)</v>
      </c>
      <c r="C118" s="460">
        <f>SUM(C119:C128)</f>
        <v>0</v>
      </c>
      <c r="D118" s="461"/>
      <c r="E118" s="462"/>
      <c r="F118" s="447">
        <f>SUM(F119:F128)</f>
        <v>0</v>
      </c>
      <c r="G118" s="447"/>
      <c r="H118" s="447"/>
      <c r="I118" s="447">
        <f>SUM(I119:I128)</f>
        <v>0</v>
      </c>
      <c r="J118" s="447"/>
      <c r="K118" s="447"/>
      <c r="L118" s="108" t="str">
        <f t="shared" ref="L118:L128" si="33">IF(C118&gt;0,I118/C118,"")</f>
        <v/>
      </c>
      <c r="M118" s="117">
        <f t="shared" si="30"/>
        <v>0</v>
      </c>
      <c r="N118" s="10" t="str">
        <f t="shared" si="31"/>
        <v/>
      </c>
    </row>
    <row r="119" spans="2:14" s="11" customFormat="1" ht="12" customHeight="1" x14ac:dyDescent="0.2">
      <c r="B119" s="13">
        <f>IF(ISBLANK('3-Budget + REVISE'!B110),"",'3-Budget + REVISE'!B110)</f>
        <v>0</v>
      </c>
      <c r="C119" s="498">
        <f>IF('3-Budget + REVISE'!P110=1,'3-Budget + REVISE'!D110,'2-Budget JUSTIFY'!C109)</f>
        <v>0</v>
      </c>
      <c r="D119" s="499"/>
      <c r="E119" s="500"/>
      <c r="F119" s="444"/>
      <c r="G119" s="445"/>
      <c r="H119" s="446"/>
      <c r="I119" s="448">
        <f>F119</f>
        <v>0</v>
      </c>
      <c r="J119" s="449"/>
      <c r="K119" s="450"/>
      <c r="L119" s="14" t="str">
        <f t="shared" si="33"/>
        <v/>
      </c>
      <c r="M119" s="32">
        <f t="shared" ref="M119:M129" si="34">C119-I119</f>
        <v>0</v>
      </c>
      <c r="N119" s="15" t="str">
        <f t="shared" ref="N119:N129" si="35">IF(M119&lt;0, "!", "")</f>
        <v/>
      </c>
    </row>
    <row r="120" spans="2:14" s="11" customFormat="1" ht="12" customHeight="1" x14ac:dyDescent="0.2">
      <c r="B120" s="16">
        <f>IF(ISBLANK('3-Budget + REVISE'!B111),"",'3-Budget + REVISE'!B111)</f>
        <v>0</v>
      </c>
      <c r="C120" s="498">
        <f>IF('3-Budget + REVISE'!P111=1,'3-Budget + REVISE'!D111,'2-Budget JUSTIFY'!C110)</f>
        <v>0</v>
      </c>
      <c r="D120" s="499"/>
      <c r="E120" s="500"/>
      <c r="F120" s="444"/>
      <c r="G120" s="445"/>
      <c r="H120" s="446"/>
      <c r="I120" s="448">
        <f t="shared" ref="I120:I128" si="36">F120</f>
        <v>0</v>
      </c>
      <c r="J120" s="449"/>
      <c r="K120" s="450"/>
      <c r="L120" s="17" t="str">
        <f t="shared" si="33"/>
        <v/>
      </c>
      <c r="M120" s="33">
        <f t="shared" si="34"/>
        <v>0</v>
      </c>
      <c r="N120" s="15" t="str">
        <f t="shared" si="35"/>
        <v/>
      </c>
    </row>
    <row r="121" spans="2:14" s="11" customFormat="1" ht="12" customHeight="1" x14ac:dyDescent="0.2">
      <c r="B121" s="16">
        <f>IF(ISBLANK('3-Budget + REVISE'!B112),"",'3-Budget + REVISE'!B112)</f>
        <v>0</v>
      </c>
      <c r="C121" s="498">
        <f>IF('3-Budget + REVISE'!P112=1,'3-Budget + REVISE'!D112,'2-Budget JUSTIFY'!C111)</f>
        <v>0</v>
      </c>
      <c r="D121" s="499"/>
      <c r="E121" s="500"/>
      <c r="F121" s="444"/>
      <c r="G121" s="445"/>
      <c r="H121" s="446"/>
      <c r="I121" s="448">
        <f t="shared" si="36"/>
        <v>0</v>
      </c>
      <c r="J121" s="449"/>
      <c r="K121" s="450"/>
      <c r="L121" s="17" t="str">
        <f t="shared" si="33"/>
        <v/>
      </c>
      <c r="M121" s="33">
        <f t="shared" si="34"/>
        <v>0</v>
      </c>
      <c r="N121" s="15" t="str">
        <f t="shared" si="35"/>
        <v/>
      </c>
    </row>
    <row r="122" spans="2:14" s="11" customFormat="1" ht="12" customHeight="1" x14ac:dyDescent="0.2">
      <c r="B122" s="16">
        <f>IF(ISBLANK('3-Budget + REVISE'!B113),"",'3-Budget + REVISE'!B113)</f>
        <v>0</v>
      </c>
      <c r="C122" s="498">
        <f>IF('3-Budget + REVISE'!P113=1,'3-Budget + REVISE'!D113,'2-Budget JUSTIFY'!C112)</f>
        <v>0</v>
      </c>
      <c r="D122" s="499"/>
      <c r="E122" s="500"/>
      <c r="F122" s="444"/>
      <c r="G122" s="445"/>
      <c r="H122" s="446"/>
      <c r="I122" s="448">
        <f t="shared" si="36"/>
        <v>0</v>
      </c>
      <c r="J122" s="449"/>
      <c r="K122" s="450"/>
      <c r="L122" s="17" t="str">
        <f t="shared" si="33"/>
        <v/>
      </c>
      <c r="M122" s="33">
        <f t="shared" si="34"/>
        <v>0</v>
      </c>
      <c r="N122" s="15" t="str">
        <f t="shared" si="35"/>
        <v/>
      </c>
    </row>
    <row r="123" spans="2:14" s="11" customFormat="1" ht="12" customHeight="1" x14ac:dyDescent="0.2">
      <c r="B123" s="16">
        <f>IF(ISBLANK('3-Budget + REVISE'!B114),"",'3-Budget + REVISE'!B114)</f>
        <v>0</v>
      </c>
      <c r="C123" s="498">
        <f>IF('3-Budget + REVISE'!P114=1,'3-Budget + REVISE'!D114,'2-Budget JUSTIFY'!C113)</f>
        <v>0</v>
      </c>
      <c r="D123" s="499"/>
      <c r="E123" s="500"/>
      <c r="F123" s="444"/>
      <c r="G123" s="445"/>
      <c r="H123" s="446"/>
      <c r="I123" s="448">
        <f t="shared" si="36"/>
        <v>0</v>
      </c>
      <c r="J123" s="449"/>
      <c r="K123" s="450"/>
      <c r="L123" s="17" t="str">
        <f t="shared" si="33"/>
        <v/>
      </c>
      <c r="M123" s="33">
        <f t="shared" si="34"/>
        <v>0</v>
      </c>
      <c r="N123" s="15" t="str">
        <f t="shared" si="35"/>
        <v/>
      </c>
    </row>
    <row r="124" spans="2:14" s="11" customFormat="1" ht="12" customHeight="1" x14ac:dyDescent="0.2">
      <c r="B124" s="16">
        <f>IF(ISBLANK('3-Budget + REVISE'!B115),"",'3-Budget + REVISE'!B115)</f>
        <v>0</v>
      </c>
      <c r="C124" s="498">
        <f>IF('3-Budget + REVISE'!P115=1,'3-Budget + REVISE'!D115,'2-Budget JUSTIFY'!C114)</f>
        <v>0</v>
      </c>
      <c r="D124" s="499"/>
      <c r="E124" s="500"/>
      <c r="F124" s="444"/>
      <c r="G124" s="445"/>
      <c r="H124" s="446"/>
      <c r="I124" s="448">
        <f t="shared" si="36"/>
        <v>0</v>
      </c>
      <c r="J124" s="449"/>
      <c r="K124" s="450"/>
      <c r="L124" s="17" t="str">
        <f t="shared" si="33"/>
        <v/>
      </c>
      <c r="M124" s="33">
        <f t="shared" si="34"/>
        <v>0</v>
      </c>
      <c r="N124" s="15" t="str">
        <f t="shared" si="35"/>
        <v/>
      </c>
    </row>
    <row r="125" spans="2:14" s="11" customFormat="1" ht="12" customHeight="1" x14ac:dyDescent="0.2">
      <c r="B125" s="16">
        <f>IF(ISBLANK('3-Budget + REVISE'!B116),"",'3-Budget + REVISE'!B116)</f>
        <v>0</v>
      </c>
      <c r="C125" s="498">
        <f>IF('3-Budget + REVISE'!P116=1,'3-Budget + REVISE'!D116,'2-Budget JUSTIFY'!C115)</f>
        <v>0</v>
      </c>
      <c r="D125" s="499"/>
      <c r="E125" s="500"/>
      <c r="F125" s="444"/>
      <c r="G125" s="445"/>
      <c r="H125" s="446"/>
      <c r="I125" s="448">
        <f t="shared" si="36"/>
        <v>0</v>
      </c>
      <c r="J125" s="449"/>
      <c r="K125" s="450"/>
      <c r="L125" s="17" t="str">
        <f t="shared" si="33"/>
        <v/>
      </c>
      <c r="M125" s="33">
        <f t="shared" si="34"/>
        <v>0</v>
      </c>
      <c r="N125" s="15" t="str">
        <f t="shared" si="35"/>
        <v/>
      </c>
    </row>
    <row r="126" spans="2:14" s="11" customFormat="1" ht="12" customHeight="1" x14ac:dyDescent="0.2">
      <c r="B126" s="16">
        <f>IF(ISBLANK('3-Budget + REVISE'!B117),"",'3-Budget + REVISE'!B117)</f>
        <v>0</v>
      </c>
      <c r="C126" s="498">
        <f>IF('3-Budget + REVISE'!P117=1,'3-Budget + REVISE'!D117,'2-Budget JUSTIFY'!C116)</f>
        <v>0</v>
      </c>
      <c r="D126" s="499"/>
      <c r="E126" s="500"/>
      <c r="F126" s="444"/>
      <c r="G126" s="445"/>
      <c r="H126" s="446"/>
      <c r="I126" s="448">
        <f t="shared" si="36"/>
        <v>0</v>
      </c>
      <c r="J126" s="449"/>
      <c r="K126" s="450"/>
      <c r="L126" s="17" t="str">
        <f t="shared" si="33"/>
        <v/>
      </c>
      <c r="M126" s="33">
        <f t="shared" si="34"/>
        <v>0</v>
      </c>
      <c r="N126" s="15" t="str">
        <f t="shared" si="35"/>
        <v/>
      </c>
    </row>
    <row r="127" spans="2:14" s="11" customFormat="1" ht="12" customHeight="1" x14ac:dyDescent="0.2">
      <c r="B127" s="16">
        <f>IF(ISBLANK('3-Budget + REVISE'!B118),"",'3-Budget + REVISE'!B118)</f>
        <v>0</v>
      </c>
      <c r="C127" s="498">
        <f>IF('3-Budget + REVISE'!P118=1,'3-Budget + REVISE'!D118,'2-Budget JUSTIFY'!C117)</f>
        <v>0</v>
      </c>
      <c r="D127" s="499"/>
      <c r="E127" s="500"/>
      <c r="F127" s="444"/>
      <c r="G127" s="445"/>
      <c r="H127" s="446"/>
      <c r="I127" s="448">
        <f t="shared" si="36"/>
        <v>0</v>
      </c>
      <c r="J127" s="449"/>
      <c r="K127" s="450"/>
      <c r="L127" s="17" t="str">
        <f t="shared" si="33"/>
        <v/>
      </c>
      <c r="M127" s="33">
        <f t="shared" si="34"/>
        <v>0</v>
      </c>
      <c r="N127" s="15" t="str">
        <f t="shared" si="35"/>
        <v/>
      </c>
    </row>
    <row r="128" spans="2:14" s="11" customFormat="1" ht="12" customHeight="1" x14ac:dyDescent="0.2">
      <c r="B128" s="18">
        <f>IF(ISBLANK('3-Budget + REVISE'!B119),"",'3-Budget + REVISE'!B119)</f>
        <v>0</v>
      </c>
      <c r="C128" s="498">
        <f>IF('3-Budget + REVISE'!P119=1,'3-Budget + REVISE'!D119,'2-Budget JUSTIFY'!C118)</f>
        <v>0</v>
      </c>
      <c r="D128" s="499"/>
      <c r="E128" s="500"/>
      <c r="F128" s="444"/>
      <c r="G128" s="445"/>
      <c r="H128" s="446"/>
      <c r="I128" s="448">
        <f t="shared" si="36"/>
        <v>0</v>
      </c>
      <c r="J128" s="449"/>
      <c r="K128" s="450"/>
      <c r="L128" s="19" t="str">
        <f t="shared" si="33"/>
        <v/>
      </c>
      <c r="M128" s="34">
        <f t="shared" si="34"/>
        <v>0</v>
      </c>
      <c r="N128" s="15" t="str">
        <f t="shared" si="35"/>
        <v/>
      </c>
    </row>
    <row r="129" spans="2:14" s="11" customFormat="1" ht="12.75" customHeight="1" x14ac:dyDescent="0.2">
      <c r="B129" s="89" t="str">
        <f>IF(ISBLANK('3-Budget + REVISE'!B120),"",'3-Budget + REVISE'!B120)</f>
        <v>900 - Indirect Costs</v>
      </c>
      <c r="C129" s="460">
        <f>SUM(C130)</f>
        <v>0</v>
      </c>
      <c r="D129" s="461"/>
      <c r="E129" s="462"/>
      <c r="F129" s="447">
        <f>SUM(F130)</f>
        <v>0</v>
      </c>
      <c r="G129" s="447"/>
      <c r="H129" s="447"/>
      <c r="I129" s="447">
        <f>SUM(I130)</f>
        <v>0</v>
      </c>
      <c r="J129" s="447"/>
      <c r="K129" s="447"/>
      <c r="L129" s="108" t="str">
        <f>IF(C129&gt;0,I129/C129,"")</f>
        <v/>
      </c>
      <c r="M129" s="117">
        <f t="shared" si="34"/>
        <v>0</v>
      </c>
      <c r="N129" s="10" t="str">
        <f t="shared" si="35"/>
        <v/>
      </c>
    </row>
    <row r="130" spans="2:14" s="11" customFormat="1" ht="12" customHeight="1" x14ac:dyDescent="0.2">
      <c r="B130" s="13" t="str">
        <f>IF(ISBLANK('3-Budget + REVISE'!B121),"",'3-Budget + REVISE'!B121)</f>
        <v>use "Indirect Cost Calculator"</v>
      </c>
      <c r="C130" s="501">
        <f>IF('3-Budget + REVISE'!P121=1,'3-Budget + REVISE'!D121,'2-Budget JUSTIFY'!C120)</f>
        <v>0</v>
      </c>
      <c r="D130" s="502"/>
      <c r="E130" s="503"/>
      <c r="F130" s="451"/>
      <c r="G130" s="452"/>
      <c r="H130" s="453"/>
      <c r="I130" s="448">
        <f>F130</f>
        <v>0</v>
      </c>
      <c r="J130" s="449"/>
      <c r="K130" s="450"/>
      <c r="L130" s="14" t="str">
        <f>IF(C130&gt;0,I130/C130,"")</f>
        <v/>
      </c>
      <c r="M130" s="32">
        <f>C130-I130</f>
        <v>0</v>
      </c>
      <c r="N130" s="15" t="str">
        <f>IF(M130&lt;0, "!", "")</f>
        <v/>
      </c>
    </row>
    <row r="131" spans="2:14" s="11" customFormat="1" ht="12" customHeight="1" thickBot="1" x14ac:dyDescent="0.25">
      <c r="B131" s="116" t="s">
        <v>94</v>
      </c>
      <c r="C131" s="489">
        <f>C17+C40+C63+C74+C85+C96+C107+C118+C129</f>
        <v>0</v>
      </c>
      <c r="D131" s="490"/>
      <c r="E131" s="491"/>
      <c r="F131" s="454">
        <f>F17+F40+F63+F74+F85+F96+F107+F118+F129</f>
        <v>0</v>
      </c>
      <c r="G131" s="455"/>
      <c r="H131" s="456"/>
      <c r="I131" s="489">
        <f>F131</f>
        <v>0</v>
      </c>
      <c r="J131" s="490"/>
      <c r="K131" s="491"/>
      <c r="L131" s="93" t="str">
        <f>IF(C131&gt;0,I131/C131,"")</f>
        <v/>
      </c>
      <c r="M131" s="94">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119"/>
      <c r="J132" s="290" t="str">
        <f>J6</f>
        <v>1st period</v>
      </c>
      <c r="K132" s="507" t="s">
        <v>20</v>
      </c>
      <c r="L132" s="508"/>
      <c r="M132" s="508"/>
    </row>
    <row r="133" spans="2:14" ht="13.15" customHeight="1" x14ac:dyDescent="0.2">
      <c r="B133" s="464"/>
      <c r="C133" s="465"/>
      <c r="D133" s="465"/>
      <c r="E133" s="465"/>
      <c r="F133" s="465"/>
      <c r="G133" s="465"/>
      <c r="H133" s="465"/>
      <c r="I133" s="465"/>
      <c r="J133" s="465"/>
      <c r="K133" s="465"/>
      <c r="L133" s="465"/>
      <c r="M133" s="466"/>
    </row>
    <row r="134" spans="2:14" ht="13.15" customHeight="1" x14ac:dyDescent="0.2">
      <c r="B134" s="467"/>
      <c r="C134" s="468"/>
      <c r="D134" s="468"/>
      <c r="E134" s="468"/>
      <c r="F134" s="468"/>
      <c r="G134" s="468"/>
      <c r="H134" s="468"/>
      <c r="I134" s="468"/>
      <c r="J134" s="468"/>
      <c r="K134" s="468"/>
      <c r="L134" s="468"/>
      <c r="M134" s="469"/>
    </row>
    <row r="135" spans="2:14" x14ac:dyDescent="0.2">
      <c r="B135" s="467"/>
      <c r="C135" s="468"/>
      <c r="D135" s="468"/>
      <c r="E135" s="468"/>
      <c r="F135" s="468"/>
      <c r="G135" s="468"/>
      <c r="H135" s="468"/>
      <c r="I135" s="468"/>
      <c r="J135" s="468"/>
      <c r="K135" s="468"/>
      <c r="L135" s="468"/>
      <c r="M135" s="469"/>
    </row>
    <row r="136" spans="2:14" x14ac:dyDescent="0.2">
      <c r="B136" s="470"/>
      <c r="C136" s="471"/>
      <c r="D136" s="471"/>
      <c r="E136" s="471"/>
      <c r="F136" s="471"/>
      <c r="G136" s="471"/>
      <c r="H136" s="471"/>
      <c r="I136" s="471"/>
      <c r="J136" s="471"/>
      <c r="K136" s="471"/>
      <c r="L136" s="471"/>
      <c r="M136" s="472"/>
    </row>
  </sheetData>
  <sheetProtection algorithmName="SHA-512" hashValue="g4vnImRZMK0xZW4qmtG6JQwK7KDiZCRK2uWqhgVpXGXr130wot9tYlhBPV9s2nPmGlg85Nm0JfRl0HBfDAraIA==" saltValue="R+dA0VHF9Imhv8O6NeqGog==" spinCount="100000" sheet="1" objects="1" scenarios="1"/>
  <protectedRanges>
    <protectedRange sqref="B4:F4 J4:M4 J6:M6 G6:H6 B6:E6 B8:D8 F8 F130:H130 F64:H73 F75:H84 F86:H95 F97:H106 F108:H117 F119:H128 H4 H8:M8 F41:H62 F18:H39" name="Header and Expenditures"/>
  </protectedRanges>
  <mergeCells count="378">
    <mergeCell ref="F29:H29"/>
    <mergeCell ref="F30:H30"/>
    <mergeCell ref="F31:H31"/>
    <mergeCell ref="C52:E52"/>
    <mergeCell ref="C53:E53"/>
    <mergeCell ref="C54:E54"/>
    <mergeCell ref="F43:H43"/>
    <mergeCell ref="F44:H44"/>
    <mergeCell ref="F45:H45"/>
    <mergeCell ref="F46:H46"/>
    <mergeCell ref="F47:H47"/>
    <mergeCell ref="F48:H48"/>
    <mergeCell ref="F49:H49"/>
    <mergeCell ref="F50:H50"/>
    <mergeCell ref="F51:H51"/>
    <mergeCell ref="F52:H52"/>
    <mergeCell ref="F53:H53"/>
    <mergeCell ref="F54:H54"/>
    <mergeCell ref="C43:E43"/>
    <mergeCell ref="C44:E44"/>
    <mergeCell ref="C45:E45"/>
    <mergeCell ref="C46:E46"/>
    <mergeCell ref="C47:E47"/>
    <mergeCell ref="C48:E48"/>
    <mergeCell ref="C49:E49"/>
    <mergeCell ref="C50:E50"/>
    <mergeCell ref="C51:E51"/>
    <mergeCell ref="C29:E29"/>
    <mergeCell ref="C30:E30"/>
    <mergeCell ref="C31:E31"/>
    <mergeCell ref="I20:K20"/>
    <mergeCell ref="I21:K21"/>
    <mergeCell ref="I22:K22"/>
    <mergeCell ref="I23:K23"/>
    <mergeCell ref="I24:K24"/>
    <mergeCell ref="I25:K25"/>
    <mergeCell ref="I26:K26"/>
    <mergeCell ref="I27:K27"/>
    <mergeCell ref="I28:K28"/>
    <mergeCell ref="I29:K29"/>
    <mergeCell ref="I30:K30"/>
    <mergeCell ref="I31:K31"/>
    <mergeCell ref="F20:H20"/>
    <mergeCell ref="F21:H21"/>
    <mergeCell ref="F22:H22"/>
    <mergeCell ref="F23:H23"/>
    <mergeCell ref="F24:H24"/>
    <mergeCell ref="F25:H25"/>
    <mergeCell ref="F26:H26"/>
    <mergeCell ref="F27:H27"/>
    <mergeCell ref="F28:H28"/>
    <mergeCell ref="C20:E20"/>
    <mergeCell ref="C21:E21"/>
    <mergeCell ref="C22:E22"/>
    <mergeCell ref="C23:E23"/>
    <mergeCell ref="C24:E24"/>
    <mergeCell ref="C25:E25"/>
    <mergeCell ref="C26:E26"/>
    <mergeCell ref="C27:E27"/>
    <mergeCell ref="C28:E28"/>
    <mergeCell ref="C17:E17"/>
    <mergeCell ref="C2:M2"/>
    <mergeCell ref="B1:B2"/>
    <mergeCell ref="J4:M4"/>
    <mergeCell ref="J6:M6"/>
    <mergeCell ref="J5:M5"/>
    <mergeCell ref="J7:M7"/>
    <mergeCell ref="B4:D4"/>
    <mergeCell ref="F4:H4"/>
    <mergeCell ref="B5:D5"/>
    <mergeCell ref="F5:I5"/>
    <mergeCell ref="B6:D6"/>
    <mergeCell ref="B7:D7"/>
    <mergeCell ref="I17:K17"/>
    <mergeCell ref="F6:G6"/>
    <mergeCell ref="F13:M13"/>
    <mergeCell ref="F17:H17"/>
    <mergeCell ref="K132:M132"/>
    <mergeCell ref="C18:E18"/>
    <mergeCell ref="C19:E19"/>
    <mergeCell ref="C36:E36"/>
    <mergeCell ref="C37:E37"/>
    <mergeCell ref="C38:E38"/>
    <mergeCell ref="C39:E39"/>
    <mergeCell ref="C41:E41"/>
    <mergeCell ref="C32:E32"/>
    <mergeCell ref="C33:E33"/>
    <mergeCell ref="C34:E34"/>
    <mergeCell ref="C35:E35"/>
    <mergeCell ref="C59:E59"/>
    <mergeCell ref="C60:E60"/>
    <mergeCell ref="C61:E61"/>
    <mergeCell ref="C62:E62"/>
    <mergeCell ref="C64:E64"/>
    <mergeCell ref="C42:E42"/>
    <mergeCell ref="C55:E55"/>
    <mergeCell ref="C132:E132"/>
    <mergeCell ref="C57:E57"/>
    <mergeCell ref="C58:E58"/>
    <mergeCell ref="C70:E70"/>
    <mergeCell ref="C71:E71"/>
    <mergeCell ref="C56:E56"/>
    <mergeCell ref="C93:E93"/>
    <mergeCell ref="C94:E94"/>
    <mergeCell ref="C95:E95"/>
    <mergeCell ref="C97:E97"/>
    <mergeCell ref="C72:E72"/>
    <mergeCell ref="C92:E92"/>
    <mergeCell ref="C73:E73"/>
    <mergeCell ref="C75:E75"/>
    <mergeCell ref="C65:E65"/>
    <mergeCell ref="C66:E66"/>
    <mergeCell ref="C67:E67"/>
    <mergeCell ref="C68:E68"/>
    <mergeCell ref="C69:E69"/>
    <mergeCell ref="C81:E81"/>
    <mergeCell ref="C82:E82"/>
    <mergeCell ref="C87:E87"/>
    <mergeCell ref="C88:E88"/>
    <mergeCell ref="C89:E89"/>
    <mergeCell ref="C90:E90"/>
    <mergeCell ref="C91:E91"/>
    <mergeCell ref="C83:E83"/>
    <mergeCell ref="C84:E84"/>
    <mergeCell ref="C86:E86"/>
    <mergeCell ref="C76:E76"/>
    <mergeCell ref="C103:E103"/>
    <mergeCell ref="C104:E104"/>
    <mergeCell ref="C105:E105"/>
    <mergeCell ref="C106:E106"/>
    <mergeCell ref="C108:E108"/>
    <mergeCell ref="C98:E98"/>
    <mergeCell ref="C99:E99"/>
    <mergeCell ref="C100:E100"/>
    <mergeCell ref="C101:E101"/>
    <mergeCell ref="C102:E102"/>
    <mergeCell ref="C77:E77"/>
    <mergeCell ref="C78:E78"/>
    <mergeCell ref="C79:E79"/>
    <mergeCell ref="C80:E80"/>
    <mergeCell ref="C114:E114"/>
    <mergeCell ref="C115:E115"/>
    <mergeCell ref="C116:E116"/>
    <mergeCell ref="C117:E117"/>
    <mergeCell ref="C119:E119"/>
    <mergeCell ref="C109:E109"/>
    <mergeCell ref="C110:E110"/>
    <mergeCell ref="C111:E111"/>
    <mergeCell ref="C112:E112"/>
    <mergeCell ref="C113:E113"/>
    <mergeCell ref="C131:E131"/>
    <mergeCell ref="F18:H18"/>
    <mergeCell ref="F19:H19"/>
    <mergeCell ref="F32:H32"/>
    <mergeCell ref="F33:H33"/>
    <mergeCell ref="F34:H34"/>
    <mergeCell ref="F35:H35"/>
    <mergeCell ref="F36:H36"/>
    <mergeCell ref="F37:H37"/>
    <mergeCell ref="F38:H38"/>
    <mergeCell ref="F39:H39"/>
    <mergeCell ref="F56:H56"/>
    <mergeCell ref="F57:H57"/>
    <mergeCell ref="F58:H58"/>
    <mergeCell ref="C125:E125"/>
    <mergeCell ref="C126:E126"/>
    <mergeCell ref="C127:E127"/>
    <mergeCell ref="C128:E128"/>
    <mergeCell ref="C130:E130"/>
    <mergeCell ref="C120:E120"/>
    <mergeCell ref="C121:E121"/>
    <mergeCell ref="C122:E122"/>
    <mergeCell ref="C123:E123"/>
    <mergeCell ref="C124:E124"/>
    <mergeCell ref="I71:K71"/>
    <mergeCell ref="I72:K72"/>
    <mergeCell ref="I73:K73"/>
    <mergeCell ref="F79:H79"/>
    <mergeCell ref="F80:H80"/>
    <mergeCell ref="F71:H71"/>
    <mergeCell ref="F72:H72"/>
    <mergeCell ref="F73:H73"/>
    <mergeCell ref="F75:H75"/>
    <mergeCell ref="F76:H76"/>
    <mergeCell ref="F77:H77"/>
    <mergeCell ref="I74:K74"/>
    <mergeCell ref="F70:H70"/>
    <mergeCell ref="I37:K37"/>
    <mergeCell ref="I38:K38"/>
    <mergeCell ref="I40:K40"/>
    <mergeCell ref="I18:K18"/>
    <mergeCell ref="I19:K19"/>
    <mergeCell ref="I32:K32"/>
    <mergeCell ref="I33:K33"/>
    <mergeCell ref="I70:K70"/>
    <mergeCell ref="I36:K36"/>
    <mergeCell ref="I34:K34"/>
    <mergeCell ref="I35:K35"/>
    <mergeCell ref="I43:K43"/>
    <mergeCell ref="I44:K44"/>
    <mergeCell ref="I45:K45"/>
    <mergeCell ref="I46:K46"/>
    <mergeCell ref="I47:K47"/>
    <mergeCell ref="I48:K48"/>
    <mergeCell ref="I49:K49"/>
    <mergeCell ref="I50:K50"/>
    <mergeCell ref="I51:K51"/>
    <mergeCell ref="I52:K52"/>
    <mergeCell ref="I53:K53"/>
    <mergeCell ref="I54:K54"/>
    <mergeCell ref="F84:H84"/>
    <mergeCell ref="F81:H81"/>
    <mergeCell ref="F82:H82"/>
    <mergeCell ref="F83:H83"/>
    <mergeCell ref="I39:K39"/>
    <mergeCell ref="F41:H41"/>
    <mergeCell ref="F42:H42"/>
    <mergeCell ref="F55:H55"/>
    <mergeCell ref="I41:K41"/>
    <mergeCell ref="I42:K42"/>
    <mergeCell ref="I55:K55"/>
    <mergeCell ref="I56:K56"/>
    <mergeCell ref="I57:K57"/>
    <mergeCell ref="I58:K58"/>
    <mergeCell ref="I59:K59"/>
    <mergeCell ref="I60:K60"/>
    <mergeCell ref="I61:K61"/>
    <mergeCell ref="I64:K64"/>
    <mergeCell ref="I65:K65"/>
    <mergeCell ref="I66:K66"/>
    <mergeCell ref="I63:K63"/>
    <mergeCell ref="F78:H78"/>
    <mergeCell ref="F68:H68"/>
    <mergeCell ref="F69:H69"/>
    <mergeCell ref="I95:K95"/>
    <mergeCell ref="I87:K87"/>
    <mergeCell ref="I88:K88"/>
    <mergeCell ref="I89:K89"/>
    <mergeCell ref="I90:K90"/>
    <mergeCell ref="I86:K86"/>
    <mergeCell ref="I67:K67"/>
    <mergeCell ref="I68:K68"/>
    <mergeCell ref="F59:H59"/>
    <mergeCell ref="F60:H60"/>
    <mergeCell ref="F61:H61"/>
    <mergeCell ref="F62:H62"/>
    <mergeCell ref="I62:K62"/>
    <mergeCell ref="I75:K75"/>
    <mergeCell ref="I76:K76"/>
    <mergeCell ref="I80:K80"/>
    <mergeCell ref="I81:K81"/>
    <mergeCell ref="I82:K82"/>
    <mergeCell ref="I83:K83"/>
    <mergeCell ref="I84:K84"/>
    <mergeCell ref="I77:K77"/>
    <mergeCell ref="I78:K78"/>
    <mergeCell ref="I79:K79"/>
    <mergeCell ref="I69:K69"/>
    <mergeCell ref="F99:H99"/>
    <mergeCell ref="F100:H100"/>
    <mergeCell ref="F90:H90"/>
    <mergeCell ref="F91:H91"/>
    <mergeCell ref="I119:K119"/>
    <mergeCell ref="I120:K120"/>
    <mergeCell ref="I121:K121"/>
    <mergeCell ref="I122:K122"/>
    <mergeCell ref="I123:K123"/>
    <mergeCell ref="I113:K113"/>
    <mergeCell ref="I114:K114"/>
    <mergeCell ref="I115:K115"/>
    <mergeCell ref="I116:K116"/>
    <mergeCell ref="I117:K117"/>
    <mergeCell ref="I108:K108"/>
    <mergeCell ref="I109:K109"/>
    <mergeCell ref="I110:K110"/>
    <mergeCell ref="I111:K111"/>
    <mergeCell ref="I112:K112"/>
    <mergeCell ref="F105:H105"/>
    <mergeCell ref="I91:K91"/>
    <mergeCell ref="I92:K92"/>
    <mergeCell ref="I93:K93"/>
    <mergeCell ref="I94:K94"/>
    <mergeCell ref="F89:H89"/>
    <mergeCell ref="B133:M136"/>
    <mergeCell ref="F7:H7"/>
    <mergeCell ref="B8:D8"/>
    <mergeCell ref="F8:M8"/>
    <mergeCell ref="B9:D9"/>
    <mergeCell ref="F9:M9"/>
    <mergeCell ref="B10:D10"/>
    <mergeCell ref="F10:M10"/>
    <mergeCell ref="B12:D12"/>
    <mergeCell ref="F12:M12"/>
    <mergeCell ref="F11:J11"/>
    <mergeCell ref="C16:E16"/>
    <mergeCell ref="F16:H16"/>
    <mergeCell ref="I16:K16"/>
    <mergeCell ref="B14:D14"/>
    <mergeCell ref="F14:M14"/>
    <mergeCell ref="F15:M15"/>
    <mergeCell ref="I130:K130"/>
    <mergeCell ref="I131:K131"/>
    <mergeCell ref="F64:H64"/>
    <mergeCell ref="F65:H65"/>
    <mergeCell ref="F66:H66"/>
    <mergeCell ref="F67:H67"/>
    <mergeCell ref="F130:H130"/>
    <mergeCell ref="F131:H131"/>
    <mergeCell ref="F123:H123"/>
    <mergeCell ref="F124:H124"/>
    <mergeCell ref="C40:E40"/>
    <mergeCell ref="C63:E63"/>
    <mergeCell ref="C74:E74"/>
    <mergeCell ref="C85:E85"/>
    <mergeCell ref="C96:E96"/>
    <mergeCell ref="C107:E107"/>
    <mergeCell ref="C118:E118"/>
    <mergeCell ref="C129:E129"/>
    <mergeCell ref="F40:H40"/>
    <mergeCell ref="F63:H63"/>
    <mergeCell ref="F74:H74"/>
    <mergeCell ref="F129:H129"/>
    <mergeCell ref="F125:H125"/>
    <mergeCell ref="F126:H126"/>
    <mergeCell ref="F127:H127"/>
    <mergeCell ref="F117:H117"/>
    <mergeCell ref="F119:H119"/>
    <mergeCell ref="F120:H120"/>
    <mergeCell ref="F121:H121"/>
    <mergeCell ref="F92:H92"/>
    <mergeCell ref="F85:H85"/>
    <mergeCell ref="I85:K85"/>
    <mergeCell ref="F96:H96"/>
    <mergeCell ref="I96:K96"/>
    <mergeCell ref="F107:H107"/>
    <mergeCell ref="I107:K107"/>
    <mergeCell ref="F118:H118"/>
    <mergeCell ref="I118:K118"/>
    <mergeCell ref="F115:H115"/>
    <mergeCell ref="F116:H116"/>
    <mergeCell ref="F106:H106"/>
    <mergeCell ref="F108:H108"/>
    <mergeCell ref="F109:H109"/>
    <mergeCell ref="F110:H110"/>
    <mergeCell ref="F111:H111"/>
    <mergeCell ref="F101:H101"/>
    <mergeCell ref="F102:H102"/>
    <mergeCell ref="F103:H103"/>
    <mergeCell ref="F93:H93"/>
    <mergeCell ref="F94:H94"/>
    <mergeCell ref="F86:H86"/>
    <mergeCell ref="F87:H87"/>
    <mergeCell ref="F88:H88"/>
    <mergeCell ref="F104:H104"/>
    <mergeCell ref="F95:H95"/>
    <mergeCell ref="F97:H97"/>
    <mergeCell ref="F122:H122"/>
    <mergeCell ref="F112:H112"/>
    <mergeCell ref="F113:H113"/>
    <mergeCell ref="F114:H114"/>
    <mergeCell ref="I129:K129"/>
    <mergeCell ref="F128:H128"/>
    <mergeCell ref="I127:K127"/>
    <mergeCell ref="I128:K128"/>
    <mergeCell ref="I102:K102"/>
    <mergeCell ref="I103:K103"/>
    <mergeCell ref="I104:K104"/>
    <mergeCell ref="I105:K105"/>
    <mergeCell ref="I106:K106"/>
    <mergeCell ref="I97:K97"/>
    <mergeCell ref="I98:K98"/>
    <mergeCell ref="I99:K99"/>
    <mergeCell ref="I100:K100"/>
    <mergeCell ref="I101:K101"/>
    <mergeCell ref="I124:K124"/>
    <mergeCell ref="I125:K125"/>
    <mergeCell ref="I126:K126"/>
    <mergeCell ref="F98:H98"/>
  </mergeCells>
  <phoneticPr fontId="4" type="noConversion"/>
  <printOptions horizontalCentered="1" verticalCentered="1"/>
  <pageMargins left="0" right="0" top="0.25" bottom="0.25" header="0.3" footer="0.3"/>
  <pageSetup scale="78" fitToHeight="0"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007E00"/>
  </sheetPr>
  <dimension ref="A1:N137"/>
  <sheetViews>
    <sheetView showZeros="0" zoomScaleNormal="100" workbookViewId="0">
      <pane ySplit="17" topLeftCell="A18"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A2" s="1"/>
      <c r="B2" s="512"/>
      <c r="C2" s="511" t="str">
        <f>'3-Budget + REVISE'!$B$3</f>
        <v>ENTER DHHS SUBRECIPIENT PROJECT NAME HERE</v>
      </c>
      <c r="D2" s="511"/>
      <c r="E2" s="511"/>
      <c r="F2" s="511"/>
      <c r="G2" s="511"/>
      <c r="H2" s="511"/>
      <c r="I2" s="511"/>
      <c r="J2" s="511"/>
      <c r="K2" s="511"/>
      <c r="L2" s="511"/>
      <c r="M2" s="511"/>
      <c r="N2" s="2"/>
    </row>
    <row r="3" spans="1:14" ht="13.15" customHeight="1" x14ac:dyDescent="0.25">
      <c r="A3" s="1"/>
      <c r="B3" s="58"/>
      <c r="C3" s="257"/>
      <c r="D3" s="257"/>
      <c r="E3" s="257"/>
      <c r="F3" s="257"/>
      <c r="G3" s="257"/>
      <c r="H3" s="257"/>
      <c r="I3" s="257"/>
      <c r="J3" s="257"/>
      <c r="K3" s="257"/>
      <c r="L3" s="257"/>
      <c r="M3" s="257"/>
      <c r="N3" s="2"/>
    </row>
    <row r="4" spans="1:14" ht="13.5" customHeight="1" x14ac:dyDescent="0.2">
      <c r="B4" s="513" t="str">
        <f>'3-Budget + REVISE'!$B$5</f>
        <v>ENTER APPLICANT/SUBRECIPIENT NAME HERE</v>
      </c>
      <c r="C4" s="513"/>
      <c r="D4" s="513"/>
      <c r="E4" s="49"/>
      <c r="F4" s="513" t="str">
        <f>IF(ISBLANK('4-EXPENSE 1st Period'!F4:H4),"",'4-EXPENSE 1st Period'!F4:H4)</f>
        <v/>
      </c>
      <c r="G4" s="513"/>
      <c r="H4" s="513"/>
      <c r="I4" s="36"/>
      <c r="J4" s="513">
        <f>'4-EXPENSE 1st Period'!$J$4</f>
        <v>0</v>
      </c>
      <c r="K4" s="513"/>
      <c r="L4" s="513"/>
      <c r="M4" s="513"/>
    </row>
    <row r="5" spans="1:14" s="6" customFormat="1" ht="13.5" customHeight="1" x14ac:dyDescent="0.15">
      <c r="B5" s="253" t="s">
        <v>3</v>
      </c>
      <c r="C5" s="258"/>
      <c r="D5" s="258"/>
      <c r="E5" s="258"/>
      <c r="F5" s="529" t="s">
        <v>216</v>
      </c>
      <c r="G5" s="529"/>
      <c r="H5" s="529"/>
      <c r="I5" s="529"/>
      <c r="J5" s="473" t="s">
        <v>95</v>
      </c>
      <c r="K5" s="473"/>
      <c r="L5" s="473"/>
      <c r="M5" s="473"/>
      <c r="N5" s="7"/>
    </row>
    <row r="6" spans="1:14" ht="12.75" customHeight="1" x14ac:dyDescent="0.2">
      <c r="B6" s="513" t="str">
        <f>IF(ISBLANK('4-EXPENSE 1st Period'!B6:E6),"",'4-EXPENSE 1st Period'!B6:E6)</f>
        <v/>
      </c>
      <c r="C6" s="513"/>
      <c r="D6" s="513"/>
      <c r="E6" s="49"/>
      <c r="F6" s="530">
        <f>'4-EXPENSE 1st Period'!F6</f>
        <v>0</v>
      </c>
      <c r="G6" s="530"/>
      <c r="H6" s="252" t="s">
        <v>21</v>
      </c>
      <c r="I6" s="36"/>
      <c r="J6" s="513" t="s">
        <v>84</v>
      </c>
      <c r="K6" s="513"/>
      <c r="L6" s="513"/>
      <c r="M6" s="513"/>
    </row>
    <row r="7" spans="1:14" s="6" customFormat="1" ht="13.5" customHeight="1" x14ac:dyDescent="0.15">
      <c r="B7" s="79" t="s">
        <v>4</v>
      </c>
      <c r="C7" s="79"/>
      <c r="D7" s="79"/>
      <c r="E7" s="79"/>
      <c r="F7" s="533" t="s">
        <v>2</v>
      </c>
      <c r="G7" s="533"/>
      <c r="H7" s="533"/>
      <c r="I7" s="42"/>
      <c r="J7" s="473" t="s">
        <v>1</v>
      </c>
      <c r="K7" s="473"/>
      <c r="L7" s="473"/>
      <c r="M7" s="473"/>
      <c r="N7" s="7"/>
    </row>
    <row r="8" spans="1:14" ht="12.75" customHeight="1" x14ac:dyDescent="0.2">
      <c r="B8" s="513" t="str">
        <f>IF(ISBLANK('4-EXPENSE 1st Period'!B8:D8),"",'4-EXPENSE 1st Period'!B8:D8)</f>
        <v/>
      </c>
      <c r="C8" s="513"/>
      <c r="D8" s="513"/>
      <c r="E8" s="49"/>
      <c r="F8" s="513" t="str">
        <f>IF(ISBLANK('4-EXPENSE 1st Period'!F8:M8),"",'4-EXPENSE 1st Period'!F8:M8)</f>
        <v>ENTER DHHS SUBRECIPIENT PROJECT NAME HERE</v>
      </c>
      <c r="G8" s="513"/>
      <c r="H8" s="513"/>
      <c r="I8" s="513"/>
      <c r="J8" s="513"/>
      <c r="K8" s="513"/>
      <c r="L8" s="513"/>
      <c r="M8" s="513"/>
      <c r="N8" s="2"/>
    </row>
    <row r="9" spans="1:14" s="6" customFormat="1" ht="14.25" customHeight="1" x14ac:dyDescent="0.15">
      <c r="B9" s="514" t="s">
        <v>5</v>
      </c>
      <c r="C9" s="514"/>
      <c r="D9" s="514"/>
      <c r="E9" s="514"/>
      <c r="F9" s="514" t="s">
        <v>6</v>
      </c>
      <c r="G9" s="514"/>
      <c r="H9" s="514"/>
      <c r="I9" s="514"/>
      <c r="J9" s="514"/>
      <c r="K9" s="514"/>
      <c r="L9" s="514"/>
      <c r="M9" s="514"/>
      <c r="N9" s="7"/>
    </row>
    <row r="10" spans="1:14" ht="18" customHeight="1" thickBot="1" x14ac:dyDescent="0.25">
      <c r="B10" s="531"/>
      <c r="C10" s="531"/>
      <c r="D10" s="531"/>
      <c r="E10" s="43"/>
      <c r="F10" s="476"/>
      <c r="G10" s="476"/>
      <c r="H10" s="476"/>
      <c r="I10" s="476"/>
      <c r="J10" s="476"/>
      <c r="K10" s="476"/>
      <c r="L10" s="476"/>
      <c r="M10" s="476"/>
    </row>
    <row r="11" spans="1:14" s="6" customFormat="1" ht="13.5" customHeight="1" x14ac:dyDescent="0.15">
      <c r="B11" s="254" t="s">
        <v>7</v>
      </c>
      <c r="C11" s="44" t="s">
        <v>8</v>
      </c>
      <c r="E11" s="42"/>
      <c r="F11" s="532" t="s">
        <v>7</v>
      </c>
      <c r="G11" s="532"/>
      <c r="H11" s="532"/>
      <c r="I11" s="532"/>
      <c r="J11" s="258"/>
      <c r="K11" s="258"/>
      <c r="L11" s="258"/>
      <c r="M11" s="253" t="s">
        <v>8</v>
      </c>
      <c r="N11" s="7"/>
    </row>
    <row r="12" spans="1:14" ht="12.75" customHeight="1" x14ac:dyDescent="0.2">
      <c r="B12" s="477" t="s">
        <v>12</v>
      </c>
      <c r="C12" s="477"/>
      <c r="D12" s="477"/>
      <c r="E12" s="289"/>
      <c r="F12" s="478" t="s">
        <v>17</v>
      </c>
      <c r="G12" s="478"/>
      <c r="H12" s="478"/>
      <c r="I12" s="478"/>
      <c r="J12" s="478"/>
      <c r="K12" s="478"/>
      <c r="L12" s="478"/>
      <c r="M12" s="478"/>
    </row>
    <row r="13" spans="1:14" s="6" customFormat="1" ht="13.5" customHeight="1" x14ac:dyDescent="0.15">
      <c r="B13" s="45" t="s">
        <v>9</v>
      </c>
      <c r="C13" s="45"/>
      <c r="D13" s="45"/>
      <c r="E13" s="254"/>
      <c r="F13" s="473" t="s">
        <v>9</v>
      </c>
      <c r="G13" s="473"/>
      <c r="H13" s="473"/>
      <c r="I13" s="473"/>
      <c r="J13" s="473"/>
      <c r="K13" s="473"/>
      <c r="L13" s="473"/>
      <c r="M13" s="258"/>
      <c r="N13" s="7"/>
    </row>
    <row r="14" spans="1:14" ht="12.75" customHeight="1" x14ac:dyDescent="0.2">
      <c r="B14" s="477" t="s">
        <v>13</v>
      </c>
      <c r="C14" s="477"/>
      <c r="D14" s="477"/>
      <c r="E14" s="289"/>
      <c r="F14" s="478" t="s">
        <v>15</v>
      </c>
      <c r="G14" s="478"/>
      <c r="H14" s="478"/>
      <c r="I14" s="478"/>
      <c r="J14" s="478"/>
      <c r="K14" s="478"/>
      <c r="L14" s="478"/>
      <c r="M14" s="478"/>
    </row>
    <row r="15" spans="1:14" s="6" customFormat="1" ht="13.5" customHeight="1" thickBot="1" x14ac:dyDescent="0.2">
      <c r="B15" s="248" t="s">
        <v>10</v>
      </c>
      <c r="C15" s="248"/>
      <c r="D15" s="248"/>
      <c r="E15" s="253"/>
      <c r="F15" s="528" t="s">
        <v>10</v>
      </c>
      <c r="G15" s="528"/>
      <c r="H15" s="528"/>
      <c r="I15" s="528"/>
      <c r="J15" s="258"/>
      <c r="K15" s="258"/>
      <c r="L15" s="258"/>
      <c r="M15" s="258"/>
      <c r="N15" s="7"/>
    </row>
    <row r="16" spans="1:14" s="25" customFormat="1" ht="20.25" customHeight="1" thickBot="1" x14ac:dyDescent="0.25">
      <c r="B16" s="38" t="s">
        <v>0</v>
      </c>
      <c r="C16" s="536" t="s">
        <v>23</v>
      </c>
      <c r="D16" s="537"/>
      <c r="E16" s="538"/>
      <c r="F16" s="539" t="s">
        <v>98</v>
      </c>
      <c r="G16" s="540"/>
      <c r="H16" s="541"/>
      <c r="I16" s="542" t="s">
        <v>22</v>
      </c>
      <c r="J16" s="543"/>
      <c r="K16" s="544"/>
      <c r="L16" s="61" t="s">
        <v>25</v>
      </c>
      <c r="M16" s="62" t="s">
        <v>24</v>
      </c>
      <c r="N16" s="37"/>
    </row>
    <row r="17" spans="2:14" s="12" customFormat="1" ht="12.75" customHeight="1" x14ac:dyDescent="0.2">
      <c r="B17" s="90" t="str">
        <f>IF(ISBLANK('3-Budget + REVISE'!B8),"",'3-Budget + REVISE'!B8)</f>
        <v>100 - PERSONNEL - Salary / Wage</v>
      </c>
      <c r="C17" s="518">
        <f>SUM(C18:C39)</f>
        <v>0</v>
      </c>
      <c r="D17" s="518"/>
      <c r="E17" s="518"/>
      <c r="F17" s="518">
        <f t="shared" ref="F17" si="0">SUM(F18:F39)</f>
        <v>0</v>
      </c>
      <c r="G17" s="518"/>
      <c r="H17" s="518"/>
      <c r="I17" s="518">
        <f t="shared" ref="I17" si="1">SUM(I18:I39)</f>
        <v>0</v>
      </c>
      <c r="J17" s="518"/>
      <c r="K17" s="518"/>
      <c r="L17" s="107" t="str">
        <f t="shared" ref="L17:L39" si="2">IF(C17&gt;0,I17/C17,"")</f>
        <v/>
      </c>
      <c r="M17" s="111">
        <f>C17-I17</f>
        <v>0</v>
      </c>
      <c r="N17" s="10"/>
    </row>
    <row r="18" spans="2:14" s="11" customFormat="1" ht="12" customHeight="1" x14ac:dyDescent="0.2">
      <c r="B18" s="35">
        <f>IF(ISBLANK('3-Budget + REVISE'!B9),"",'3-Budget + REVISE'!B9)</f>
        <v>0</v>
      </c>
      <c r="C18" s="498">
        <f>IF('3-Budget + REVISE'!S9=1,'3-Budget + REVISE'!E9,'4-EXPENSE 1st Period'!C18)</f>
        <v>0</v>
      </c>
      <c r="D18" s="499"/>
      <c r="E18" s="500"/>
      <c r="F18" s="525"/>
      <c r="G18" s="526"/>
      <c r="H18" s="527"/>
      <c r="I18" s="498">
        <f>F18+'4-EXPENSE 1st Period'!I18</f>
        <v>0</v>
      </c>
      <c r="J18" s="499"/>
      <c r="K18" s="500"/>
      <c r="L18" s="14" t="str">
        <f t="shared" si="2"/>
        <v/>
      </c>
      <c r="M18" s="32">
        <f t="shared" ref="M18:M40" si="3">C18-I18</f>
        <v>0</v>
      </c>
      <c r="N18" s="15" t="str">
        <f t="shared" ref="N18:N63" si="4">IF(M18&lt;0, "!", "")</f>
        <v/>
      </c>
    </row>
    <row r="19" spans="2:14" s="11" customFormat="1" ht="12" customHeight="1" x14ac:dyDescent="0.2">
      <c r="B19" s="16">
        <f>IF(ISBLANK('3-Budget + REVISE'!B10),"",'3-Budget + REVISE'!B10)</f>
        <v>0</v>
      </c>
      <c r="C19" s="498">
        <f>IF('3-Budget + REVISE'!S10=1,'3-Budget + REVISE'!E10,'4-EXPENSE 1st Period'!C19)</f>
        <v>0</v>
      </c>
      <c r="D19" s="499"/>
      <c r="E19" s="500"/>
      <c r="F19" s="525"/>
      <c r="G19" s="526"/>
      <c r="H19" s="527"/>
      <c r="I19" s="504">
        <f>F19+'4-EXPENSE 1st Period'!I19</f>
        <v>0</v>
      </c>
      <c r="J19" s="505"/>
      <c r="K19" s="506"/>
      <c r="L19" s="17" t="str">
        <f t="shared" si="2"/>
        <v/>
      </c>
      <c r="M19" s="33">
        <f t="shared" si="3"/>
        <v>0</v>
      </c>
      <c r="N19" s="15" t="str">
        <f t="shared" si="4"/>
        <v/>
      </c>
    </row>
    <row r="20" spans="2:14" s="11" customFormat="1" ht="12" customHeight="1" x14ac:dyDescent="0.2">
      <c r="B20" s="16">
        <f>IF(ISBLANK('3-Budget + REVISE'!B11),"",'3-Budget + REVISE'!B11)</f>
        <v>0</v>
      </c>
      <c r="C20" s="498">
        <f>IF('3-Budget + REVISE'!S11=1,'3-Budget + REVISE'!E11,'4-EXPENSE 1st Period'!C20)</f>
        <v>0</v>
      </c>
      <c r="D20" s="499"/>
      <c r="E20" s="500"/>
      <c r="F20" s="525"/>
      <c r="G20" s="526"/>
      <c r="H20" s="527"/>
      <c r="I20" s="504">
        <f>F20+'4-EXPENSE 1st Period'!I20</f>
        <v>0</v>
      </c>
      <c r="J20" s="505"/>
      <c r="K20" s="506"/>
      <c r="L20" s="17" t="str">
        <f t="shared" si="2"/>
        <v/>
      </c>
      <c r="M20" s="33">
        <f t="shared" si="3"/>
        <v>0</v>
      </c>
      <c r="N20" s="15" t="str">
        <f t="shared" si="4"/>
        <v/>
      </c>
    </row>
    <row r="21" spans="2:14" s="11" customFormat="1" ht="12" customHeight="1" x14ac:dyDescent="0.2">
      <c r="B21" s="16">
        <f>IF(ISBLANK('3-Budget + REVISE'!B12),"",'3-Budget + REVISE'!B12)</f>
        <v>0</v>
      </c>
      <c r="C21" s="498">
        <f>IF('3-Budget + REVISE'!S12=1,'3-Budget + REVISE'!E12,'4-EXPENSE 1st Period'!C21)</f>
        <v>0</v>
      </c>
      <c r="D21" s="499"/>
      <c r="E21" s="500"/>
      <c r="F21" s="525"/>
      <c r="G21" s="526"/>
      <c r="H21" s="527"/>
      <c r="I21" s="504">
        <f>F21+'4-EXPENSE 1st Period'!I21</f>
        <v>0</v>
      </c>
      <c r="J21" s="505"/>
      <c r="K21" s="506"/>
      <c r="L21" s="17" t="str">
        <f t="shared" si="2"/>
        <v/>
      </c>
      <c r="M21" s="33">
        <f t="shared" si="3"/>
        <v>0</v>
      </c>
      <c r="N21" s="15" t="str">
        <f t="shared" si="4"/>
        <v/>
      </c>
    </row>
    <row r="22" spans="2:14" s="11" customFormat="1" ht="12" customHeight="1" x14ac:dyDescent="0.2">
      <c r="B22" s="16">
        <f>IF(ISBLANK('3-Budget + REVISE'!B13),"",'3-Budget + REVISE'!B13)</f>
        <v>0</v>
      </c>
      <c r="C22" s="498">
        <f>IF('3-Budget + REVISE'!S13=1,'3-Budget + REVISE'!E13,'4-EXPENSE 1st Period'!C22)</f>
        <v>0</v>
      </c>
      <c r="D22" s="499"/>
      <c r="E22" s="500"/>
      <c r="F22" s="525"/>
      <c r="G22" s="526"/>
      <c r="H22" s="527"/>
      <c r="I22" s="504">
        <f>F22+'4-EXPENSE 1st Period'!I22</f>
        <v>0</v>
      </c>
      <c r="J22" s="505"/>
      <c r="K22" s="506"/>
      <c r="L22" s="17" t="str">
        <f t="shared" si="2"/>
        <v/>
      </c>
      <c r="M22" s="33">
        <f t="shared" si="3"/>
        <v>0</v>
      </c>
      <c r="N22" s="15" t="str">
        <f t="shared" si="4"/>
        <v/>
      </c>
    </row>
    <row r="23" spans="2:14" s="11" customFormat="1" ht="12" customHeight="1" x14ac:dyDescent="0.2">
      <c r="B23" s="16">
        <f>IF(ISBLANK('3-Budget + REVISE'!B14),"",'3-Budget + REVISE'!B14)</f>
        <v>0</v>
      </c>
      <c r="C23" s="498">
        <f>IF('3-Budget + REVISE'!S14=1,'3-Budget + REVISE'!E14,'4-EXPENSE 1st Period'!C23)</f>
        <v>0</v>
      </c>
      <c r="D23" s="499"/>
      <c r="E23" s="500"/>
      <c r="F23" s="525"/>
      <c r="G23" s="526"/>
      <c r="H23" s="527"/>
      <c r="I23" s="504">
        <f>F23+'4-EXPENSE 1st Period'!I23</f>
        <v>0</v>
      </c>
      <c r="J23" s="505"/>
      <c r="K23" s="506"/>
      <c r="L23" s="17" t="str">
        <f t="shared" si="2"/>
        <v/>
      </c>
      <c r="M23" s="33">
        <f t="shared" si="3"/>
        <v>0</v>
      </c>
      <c r="N23" s="15" t="str">
        <f t="shared" si="4"/>
        <v/>
      </c>
    </row>
    <row r="24" spans="2:14" s="11" customFormat="1" ht="12" customHeight="1" x14ac:dyDescent="0.2">
      <c r="B24" s="16">
        <f>IF(ISBLANK('3-Budget + REVISE'!B15),"",'3-Budget + REVISE'!B15)</f>
        <v>0</v>
      </c>
      <c r="C24" s="498">
        <f>IF('3-Budget + REVISE'!S15=1,'3-Budget + REVISE'!E15,'4-EXPENSE 1st Period'!C24)</f>
        <v>0</v>
      </c>
      <c r="D24" s="499"/>
      <c r="E24" s="500"/>
      <c r="F24" s="525"/>
      <c r="G24" s="526"/>
      <c r="H24" s="527"/>
      <c r="I24" s="504">
        <f>F24+'4-EXPENSE 1st Period'!I24</f>
        <v>0</v>
      </c>
      <c r="J24" s="505"/>
      <c r="K24" s="506"/>
      <c r="L24" s="17" t="str">
        <f t="shared" si="2"/>
        <v/>
      </c>
      <c r="M24" s="33">
        <f t="shared" si="3"/>
        <v>0</v>
      </c>
      <c r="N24" s="15" t="str">
        <f t="shared" si="4"/>
        <v/>
      </c>
    </row>
    <row r="25" spans="2:14" s="11" customFormat="1" ht="12" customHeight="1" x14ac:dyDescent="0.2">
      <c r="B25" s="16">
        <f>IF(ISBLANK('3-Budget + REVISE'!B16),"",'3-Budget + REVISE'!B16)</f>
        <v>0</v>
      </c>
      <c r="C25" s="498">
        <f>IF('3-Budget + REVISE'!S16=1,'3-Budget + REVISE'!E16,'4-EXPENSE 1st Period'!C25)</f>
        <v>0</v>
      </c>
      <c r="D25" s="499"/>
      <c r="E25" s="500"/>
      <c r="F25" s="525"/>
      <c r="G25" s="526"/>
      <c r="H25" s="527"/>
      <c r="I25" s="504">
        <f>F25+'4-EXPENSE 1st Period'!I25</f>
        <v>0</v>
      </c>
      <c r="J25" s="505"/>
      <c r="K25" s="506"/>
      <c r="L25" s="17" t="str">
        <f t="shared" si="2"/>
        <v/>
      </c>
      <c r="M25" s="33">
        <f t="shared" si="3"/>
        <v>0</v>
      </c>
      <c r="N25" s="15" t="str">
        <f t="shared" si="4"/>
        <v/>
      </c>
    </row>
    <row r="26" spans="2:14" s="11" customFormat="1" ht="12" customHeight="1" x14ac:dyDescent="0.2">
      <c r="B26" s="16">
        <f>IF(ISBLANK('3-Budget + REVISE'!B17),"",'3-Budget + REVISE'!B17)</f>
        <v>0</v>
      </c>
      <c r="C26" s="498">
        <f>IF('3-Budget + REVISE'!S17=1,'3-Budget + REVISE'!E17,'4-EXPENSE 1st Period'!C26)</f>
        <v>0</v>
      </c>
      <c r="D26" s="499"/>
      <c r="E26" s="500"/>
      <c r="F26" s="525"/>
      <c r="G26" s="526"/>
      <c r="H26" s="527"/>
      <c r="I26" s="504">
        <f>F26+'4-EXPENSE 1st Period'!I26</f>
        <v>0</v>
      </c>
      <c r="J26" s="505"/>
      <c r="K26" s="506"/>
      <c r="L26" s="17" t="str">
        <f t="shared" si="2"/>
        <v/>
      </c>
      <c r="M26" s="33">
        <f t="shared" si="3"/>
        <v>0</v>
      </c>
      <c r="N26" s="15" t="str">
        <f t="shared" si="4"/>
        <v/>
      </c>
    </row>
    <row r="27" spans="2:14" s="11" customFormat="1" ht="12" customHeight="1" x14ac:dyDescent="0.2">
      <c r="B27" s="16">
        <f>IF(ISBLANK('3-Budget + REVISE'!B18),"",'3-Budget + REVISE'!B18)</f>
        <v>0</v>
      </c>
      <c r="C27" s="498">
        <f>IF('3-Budget + REVISE'!S18=1,'3-Budget + REVISE'!E18,'4-EXPENSE 1st Period'!C27)</f>
        <v>0</v>
      </c>
      <c r="D27" s="499"/>
      <c r="E27" s="500"/>
      <c r="F27" s="525"/>
      <c r="G27" s="526"/>
      <c r="H27" s="527"/>
      <c r="I27" s="504">
        <f>F27+'4-EXPENSE 1st Period'!I27</f>
        <v>0</v>
      </c>
      <c r="J27" s="505"/>
      <c r="K27" s="506"/>
      <c r="L27" s="17" t="str">
        <f t="shared" si="2"/>
        <v/>
      </c>
      <c r="M27" s="33">
        <f t="shared" si="3"/>
        <v>0</v>
      </c>
      <c r="N27" s="15" t="str">
        <f t="shared" si="4"/>
        <v/>
      </c>
    </row>
    <row r="28" spans="2:14" s="11" customFormat="1" ht="12" customHeight="1" x14ac:dyDescent="0.2">
      <c r="B28" s="16">
        <f>IF(ISBLANK('3-Budget + REVISE'!B19),"",'3-Budget + REVISE'!B19)</f>
        <v>0</v>
      </c>
      <c r="C28" s="498">
        <f>IF('3-Budget + REVISE'!S19=1,'3-Budget + REVISE'!E19,'4-EXPENSE 1st Period'!C28)</f>
        <v>0</v>
      </c>
      <c r="D28" s="499"/>
      <c r="E28" s="500"/>
      <c r="F28" s="525"/>
      <c r="G28" s="526"/>
      <c r="H28" s="527"/>
      <c r="I28" s="504">
        <f>F28+'4-EXPENSE 1st Period'!I28</f>
        <v>0</v>
      </c>
      <c r="J28" s="505"/>
      <c r="K28" s="506"/>
      <c r="L28" s="17" t="str">
        <f t="shared" si="2"/>
        <v/>
      </c>
      <c r="M28" s="33">
        <f t="shared" si="3"/>
        <v>0</v>
      </c>
      <c r="N28" s="15" t="str">
        <f t="shared" si="4"/>
        <v/>
      </c>
    </row>
    <row r="29" spans="2:14" s="11" customFormat="1" ht="12" customHeight="1" x14ac:dyDescent="0.2">
      <c r="B29" s="16">
        <f>IF(ISBLANK('3-Budget + REVISE'!B20),"",'3-Budget + REVISE'!B20)</f>
        <v>0</v>
      </c>
      <c r="C29" s="498">
        <f>IF('3-Budget + REVISE'!S20=1,'3-Budget + REVISE'!E20,'4-EXPENSE 1st Period'!C29)</f>
        <v>0</v>
      </c>
      <c r="D29" s="499"/>
      <c r="E29" s="500"/>
      <c r="F29" s="525"/>
      <c r="G29" s="526"/>
      <c r="H29" s="527"/>
      <c r="I29" s="504">
        <f>F29+'4-EXPENSE 1st Period'!I29</f>
        <v>0</v>
      </c>
      <c r="J29" s="505"/>
      <c r="K29" s="506"/>
      <c r="L29" s="17" t="str">
        <f t="shared" si="2"/>
        <v/>
      </c>
      <c r="M29" s="33">
        <f t="shared" si="3"/>
        <v>0</v>
      </c>
      <c r="N29" s="15" t="str">
        <f t="shared" si="4"/>
        <v/>
      </c>
    </row>
    <row r="30" spans="2:14" s="11" customFormat="1" ht="12" customHeight="1" x14ac:dyDescent="0.2">
      <c r="B30" s="16">
        <f>IF(ISBLANK('3-Budget + REVISE'!B21),"",'3-Budget + REVISE'!B21)</f>
        <v>0</v>
      </c>
      <c r="C30" s="498">
        <f>IF('3-Budget + REVISE'!S21=1,'3-Budget + REVISE'!E21,'4-EXPENSE 1st Period'!C30)</f>
        <v>0</v>
      </c>
      <c r="D30" s="499"/>
      <c r="E30" s="500"/>
      <c r="F30" s="525"/>
      <c r="G30" s="526"/>
      <c r="H30" s="527"/>
      <c r="I30" s="504">
        <f>F30+'4-EXPENSE 1st Period'!I30</f>
        <v>0</v>
      </c>
      <c r="J30" s="505"/>
      <c r="K30" s="506"/>
      <c r="L30" s="17" t="str">
        <f t="shared" si="2"/>
        <v/>
      </c>
      <c r="M30" s="33">
        <f t="shared" si="3"/>
        <v>0</v>
      </c>
      <c r="N30" s="15" t="str">
        <f t="shared" si="4"/>
        <v/>
      </c>
    </row>
    <row r="31" spans="2:14" s="11" customFormat="1" ht="12" customHeight="1" x14ac:dyDescent="0.2">
      <c r="B31" s="16">
        <f>IF(ISBLANK('3-Budget + REVISE'!B22),"",'3-Budget + REVISE'!B22)</f>
        <v>0</v>
      </c>
      <c r="C31" s="498">
        <f>IF('3-Budget + REVISE'!S22=1,'3-Budget + REVISE'!E22,'4-EXPENSE 1st Period'!C31)</f>
        <v>0</v>
      </c>
      <c r="D31" s="499"/>
      <c r="E31" s="500"/>
      <c r="F31" s="525"/>
      <c r="G31" s="526"/>
      <c r="H31" s="527"/>
      <c r="I31" s="504">
        <f>F31+'4-EXPENSE 1st Period'!I31</f>
        <v>0</v>
      </c>
      <c r="J31" s="505"/>
      <c r="K31" s="506"/>
      <c r="L31" s="17" t="str">
        <f t="shared" si="2"/>
        <v/>
      </c>
      <c r="M31" s="33">
        <f t="shared" si="3"/>
        <v>0</v>
      </c>
      <c r="N31" s="15" t="str">
        <f t="shared" si="4"/>
        <v/>
      </c>
    </row>
    <row r="32" spans="2:14" s="11" customFormat="1" ht="12" customHeight="1" x14ac:dyDescent="0.2">
      <c r="B32" s="16">
        <f>IF(ISBLANK('3-Budget + REVISE'!B23),"",'3-Budget + REVISE'!B23)</f>
        <v>0</v>
      </c>
      <c r="C32" s="498">
        <f>IF('3-Budget + REVISE'!S23=1,'3-Budget + REVISE'!E23,'4-EXPENSE 1st Period'!C32)</f>
        <v>0</v>
      </c>
      <c r="D32" s="499"/>
      <c r="E32" s="500"/>
      <c r="F32" s="525"/>
      <c r="G32" s="526"/>
      <c r="H32" s="527"/>
      <c r="I32" s="504">
        <f>F32+'4-EXPENSE 1st Period'!I32</f>
        <v>0</v>
      </c>
      <c r="J32" s="505"/>
      <c r="K32" s="506"/>
      <c r="L32" s="17" t="str">
        <f t="shared" si="2"/>
        <v/>
      </c>
      <c r="M32" s="33">
        <f t="shared" si="3"/>
        <v>0</v>
      </c>
      <c r="N32" s="15" t="str">
        <f t="shared" si="4"/>
        <v/>
      </c>
    </row>
    <row r="33" spans="2:14" s="11" customFormat="1" ht="12" customHeight="1" x14ac:dyDescent="0.2">
      <c r="B33" s="16">
        <f>IF(ISBLANK('3-Budget + REVISE'!B24),"",'3-Budget + REVISE'!B24)</f>
        <v>0</v>
      </c>
      <c r="C33" s="498">
        <f>IF('3-Budget + REVISE'!S24=1,'3-Budget + REVISE'!E24,'4-EXPENSE 1st Period'!C33)</f>
        <v>0</v>
      </c>
      <c r="D33" s="499"/>
      <c r="E33" s="500"/>
      <c r="F33" s="525"/>
      <c r="G33" s="526"/>
      <c r="H33" s="527"/>
      <c r="I33" s="504">
        <f>F33+'4-EXPENSE 1st Period'!I33</f>
        <v>0</v>
      </c>
      <c r="J33" s="505"/>
      <c r="K33" s="506"/>
      <c r="L33" s="17" t="str">
        <f t="shared" si="2"/>
        <v/>
      </c>
      <c r="M33" s="33">
        <f t="shared" si="3"/>
        <v>0</v>
      </c>
      <c r="N33" s="15" t="str">
        <f t="shared" si="4"/>
        <v/>
      </c>
    </row>
    <row r="34" spans="2:14" s="11" customFormat="1" ht="12" customHeight="1" x14ac:dyDescent="0.2">
      <c r="B34" s="16">
        <f>IF(ISBLANK('3-Budget + REVISE'!B25),"",'3-Budget + REVISE'!B25)</f>
        <v>0</v>
      </c>
      <c r="C34" s="498">
        <f>IF('3-Budget + REVISE'!S25=1,'3-Budget + REVISE'!E25,'4-EXPENSE 1st Period'!C34)</f>
        <v>0</v>
      </c>
      <c r="D34" s="499"/>
      <c r="E34" s="500"/>
      <c r="F34" s="525"/>
      <c r="G34" s="526"/>
      <c r="H34" s="527"/>
      <c r="I34" s="504">
        <f>F34+'4-EXPENSE 1st Period'!I34</f>
        <v>0</v>
      </c>
      <c r="J34" s="505"/>
      <c r="K34" s="506"/>
      <c r="L34" s="17" t="str">
        <f t="shared" si="2"/>
        <v/>
      </c>
      <c r="M34" s="33">
        <f t="shared" si="3"/>
        <v>0</v>
      </c>
      <c r="N34" s="15" t="str">
        <f t="shared" si="4"/>
        <v/>
      </c>
    </row>
    <row r="35" spans="2:14" s="11" customFormat="1" ht="12" customHeight="1" x14ac:dyDescent="0.2">
      <c r="B35" s="16">
        <f>IF(ISBLANK('3-Budget + REVISE'!B26),"",'3-Budget + REVISE'!B26)</f>
        <v>0</v>
      </c>
      <c r="C35" s="498">
        <f>IF('3-Budget + REVISE'!S26=1,'3-Budget + REVISE'!E26,'4-EXPENSE 1st Period'!C35)</f>
        <v>0</v>
      </c>
      <c r="D35" s="499"/>
      <c r="E35" s="500"/>
      <c r="F35" s="525"/>
      <c r="G35" s="526"/>
      <c r="H35" s="527"/>
      <c r="I35" s="504">
        <f>F35+'4-EXPENSE 1st Period'!I35</f>
        <v>0</v>
      </c>
      <c r="J35" s="505"/>
      <c r="K35" s="506"/>
      <c r="L35" s="17" t="str">
        <f t="shared" si="2"/>
        <v/>
      </c>
      <c r="M35" s="33">
        <f t="shared" si="3"/>
        <v>0</v>
      </c>
      <c r="N35" s="15" t="str">
        <f t="shared" si="4"/>
        <v/>
      </c>
    </row>
    <row r="36" spans="2:14" s="11" customFormat="1" ht="12" customHeight="1" x14ac:dyDescent="0.2">
      <c r="B36" s="16">
        <f>IF(ISBLANK('3-Budget + REVISE'!B27),"",'3-Budget + REVISE'!B27)</f>
        <v>0</v>
      </c>
      <c r="C36" s="498">
        <f>IF('3-Budget + REVISE'!S27=1,'3-Budget + REVISE'!E27,'4-EXPENSE 1st Period'!C36)</f>
        <v>0</v>
      </c>
      <c r="D36" s="499"/>
      <c r="E36" s="500"/>
      <c r="F36" s="525"/>
      <c r="G36" s="526"/>
      <c r="H36" s="527"/>
      <c r="I36" s="504">
        <f>F36+'4-EXPENSE 1st Period'!I36</f>
        <v>0</v>
      </c>
      <c r="J36" s="505"/>
      <c r="K36" s="506"/>
      <c r="L36" s="17" t="str">
        <f t="shared" si="2"/>
        <v/>
      </c>
      <c r="M36" s="33">
        <f t="shared" si="3"/>
        <v>0</v>
      </c>
      <c r="N36" s="15" t="str">
        <f t="shared" si="4"/>
        <v/>
      </c>
    </row>
    <row r="37" spans="2:14" s="11" customFormat="1" ht="12" customHeight="1" x14ac:dyDescent="0.2">
      <c r="B37" s="16">
        <f>IF(ISBLANK('3-Budget + REVISE'!B28),"",'3-Budget + REVISE'!B28)</f>
        <v>0</v>
      </c>
      <c r="C37" s="498">
        <f>IF('3-Budget + REVISE'!S28=1,'3-Budget + REVISE'!E28,'4-EXPENSE 1st Period'!C37)</f>
        <v>0</v>
      </c>
      <c r="D37" s="499"/>
      <c r="E37" s="500"/>
      <c r="F37" s="525"/>
      <c r="G37" s="526"/>
      <c r="H37" s="527"/>
      <c r="I37" s="504">
        <f>F37+'4-EXPENSE 1st Period'!I37</f>
        <v>0</v>
      </c>
      <c r="J37" s="505"/>
      <c r="K37" s="506"/>
      <c r="L37" s="17" t="str">
        <f t="shared" si="2"/>
        <v/>
      </c>
      <c r="M37" s="33">
        <f t="shared" si="3"/>
        <v>0</v>
      </c>
      <c r="N37" s="15" t="str">
        <f t="shared" si="4"/>
        <v/>
      </c>
    </row>
    <row r="38" spans="2:14" s="11" customFormat="1" ht="12" customHeight="1" x14ac:dyDescent="0.2">
      <c r="B38" s="16">
        <f>IF(ISBLANK('3-Budget + REVISE'!B29),"",'3-Budget + REVISE'!B29)</f>
        <v>0</v>
      </c>
      <c r="C38" s="498">
        <f>IF('3-Budget + REVISE'!S29=1,'3-Budget + REVISE'!E29,'4-EXPENSE 1st Period'!C38)</f>
        <v>0</v>
      </c>
      <c r="D38" s="499"/>
      <c r="E38" s="500"/>
      <c r="F38" s="525"/>
      <c r="G38" s="526"/>
      <c r="H38" s="527"/>
      <c r="I38" s="504">
        <f>F38+'4-EXPENSE 1st Period'!I38</f>
        <v>0</v>
      </c>
      <c r="J38" s="505"/>
      <c r="K38" s="506"/>
      <c r="L38" s="17" t="str">
        <f t="shared" si="2"/>
        <v/>
      </c>
      <c r="M38" s="33">
        <f t="shared" si="3"/>
        <v>0</v>
      </c>
      <c r="N38" s="15" t="str">
        <f t="shared" si="4"/>
        <v/>
      </c>
    </row>
    <row r="39" spans="2:14" s="11" customFormat="1" ht="12" customHeight="1" x14ac:dyDescent="0.2">
      <c r="B39" s="16">
        <f>IF(ISBLANK('3-Budget + REVISE'!B30),"",'3-Budget + REVISE'!B30)</f>
        <v>0</v>
      </c>
      <c r="C39" s="498">
        <f>IF('3-Budget + REVISE'!S30=1,'3-Budget + REVISE'!E30,'4-EXPENSE 1st Period'!C39)</f>
        <v>0</v>
      </c>
      <c r="D39" s="499"/>
      <c r="E39" s="500"/>
      <c r="F39" s="525"/>
      <c r="G39" s="526"/>
      <c r="H39" s="527"/>
      <c r="I39" s="504">
        <f>F39+'4-EXPENSE 1st Period'!I39</f>
        <v>0</v>
      </c>
      <c r="J39" s="505"/>
      <c r="K39" s="506"/>
      <c r="L39" s="17" t="str">
        <f t="shared" si="2"/>
        <v/>
      </c>
      <c r="M39" s="33">
        <f t="shared" si="3"/>
        <v>0</v>
      </c>
      <c r="N39" s="15" t="str">
        <f t="shared" si="4"/>
        <v/>
      </c>
    </row>
    <row r="40" spans="2:14" s="20" customFormat="1" ht="12.7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ref="L40:L62" si="7">IF(C40&gt;0,I40/C40,"")</f>
        <v/>
      </c>
      <c r="M40" s="117">
        <f t="shared" si="3"/>
        <v>0</v>
      </c>
      <c r="N40" s="15" t="str">
        <f t="shared" si="4"/>
        <v/>
      </c>
    </row>
    <row r="41" spans="2:14" s="11" customFormat="1" ht="12" customHeight="1" x14ac:dyDescent="0.2">
      <c r="B41" s="13">
        <f>IF(ISBLANK('3-Budget + REVISE'!B32),"",'3-Budget + REVISE'!B32)</f>
        <v>0</v>
      </c>
      <c r="C41" s="520">
        <f>IF('3-Budget + REVISE'!S32=1,'3-Budget + REVISE'!E32,'4-EXPENSE 1st Period'!C41)</f>
        <v>0</v>
      </c>
      <c r="D41" s="449"/>
      <c r="E41" s="450"/>
      <c r="F41" s="444"/>
      <c r="G41" s="445"/>
      <c r="H41" s="519"/>
      <c r="I41" s="520">
        <f>F41+'4-EXPENSE 1st Period'!I41</f>
        <v>0</v>
      </c>
      <c r="J41" s="449"/>
      <c r="K41" s="450"/>
      <c r="L41" s="14" t="str">
        <f t="shared" si="7"/>
        <v/>
      </c>
      <c r="M41" s="112">
        <f t="shared" ref="M41:M63" si="8">C41-I41</f>
        <v>0</v>
      </c>
      <c r="N41" s="15" t="str">
        <f t="shared" si="4"/>
        <v/>
      </c>
    </row>
    <row r="42" spans="2:14" s="11" customFormat="1" ht="12" customHeight="1" x14ac:dyDescent="0.2">
      <c r="B42" s="13">
        <f>IF(ISBLANK('3-Budget + REVISE'!B33),"",'3-Budget + REVISE'!B33)</f>
        <v>0</v>
      </c>
      <c r="C42" s="520">
        <f>IF('3-Budget + REVISE'!S33=1,'3-Budget + REVISE'!E33,'4-EXPENSE 1st Period'!C42)</f>
        <v>0</v>
      </c>
      <c r="D42" s="449"/>
      <c r="E42" s="450"/>
      <c r="F42" s="444"/>
      <c r="G42" s="445"/>
      <c r="H42" s="519"/>
      <c r="I42" s="520">
        <f>F42+'4-EXPENSE 1st Period'!I42</f>
        <v>0</v>
      </c>
      <c r="J42" s="449"/>
      <c r="K42" s="450"/>
      <c r="L42" s="14" t="str">
        <f t="shared" si="7"/>
        <v/>
      </c>
      <c r="M42" s="112">
        <f t="shared" si="8"/>
        <v>0</v>
      </c>
      <c r="N42" s="15" t="str">
        <f t="shared" si="4"/>
        <v/>
      </c>
    </row>
    <row r="43" spans="2:14" s="11" customFormat="1" ht="12" customHeight="1" x14ac:dyDescent="0.2">
      <c r="B43" s="13">
        <f>IF(ISBLANK('3-Budget + REVISE'!B34),"",'3-Budget + REVISE'!B34)</f>
        <v>0</v>
      </c>
      <c r="C43" s="520">
        <f>IF('3-Budget + REVISE'!S34=1,'3-Budget + REVISE'!E34,'4-EXPENSE 1st Period'!C43)</f>
        <v>0</v>
      </c>
      <c r="D43" s="449"/>
      <c r="E43" s="450"/>
      <c r="F43" s="444"/>
      <c r="G43" s="445"/>
      <c r="H43" s="519"/>
      <c r="I43" s="520">
        <f>F43+'4-EXPENSE 1st Period'!I43</f>
        <v>0</v>
      </c>
      <c r="J43" s="449"/>
      <c r="K43" s="450"/>
      <c r="L43" s="14" t="str">
        <f t="shared" si="7"/>
        <v/>
      </c>
      <c r="M43" s="112">
        <f t="shared" si="8"/>
        <v>0</v>
      </c>
      <c r="N43" s="15" t="str">
        <f t="shared" si="4"/>
        <v/>
      </c>
    </row>
    <row r="44" spans="2:14" s="11" customFormat="1" ht="12" customHeight="1" x14ac:dyDescent="0.2">
      <c r="B44" s="13">
        <f>IF(ISBLANK('3-Budget + REVISE'!B35),"",'3-Budget + REVISE'!B35)</f>
        <v>0</v>
      </c>
      <c r="C44" s="520">
        <f>IF('3-Budget + REVISE'!S35=1,'3-Budget + REVISE'!E35,'4-EXPENSE 1st Period'!C44)</f>
        <v>0</v>
      </c>
      <c r="D44" s="449"/>
      <c r="E44" s="450"/>
      <c r="F44" s="444"/>
      <c r="G44" s="445"/>
      <c r="H44" s="519"/>
      <c r="I44" s="520">
        <f>F44+'4-EXPENSE 1st Period'!I44</f>
        <v>0</v>
      </c>
      <c r="J44" s="449"/>
      <c r="K44" s="450"/>
      <c r="L44" s="14" t="str">
        <f t="shared" si="7"/>
        <v/>
      </c>
      <c r="M44" s="112">
        <f t="shared" si="8"/>
        <v>0</v>
      </c>
      <c r="N44" s="15" t="str">
        <f t="shared" si="4"/>
        <v/>
      </c>
    </row>
    <row r="45" spans="2:14" s="11" customFormat="1" ht="12" customHeight="1" x14ac:dyDescent="0.2">
      <c r="B45" s="13">
        <f>IF(ISBLANK('3-Budget + REVISE'!B36),"",'3-Budget + REVISE'!B36)</f>
        <v>0</v>
      </c>
      <c r="C45" s="520">
        <f>IF('3-Budget + REVISE'!S36=1,'3-Budget + REVISE'!E36,'4-EXPENSE 1st Period'!C45)</f>
        <v>0</v>
      </c>
      <c r="D45" s="449"/>
      <c r="E45" s="450"/>
      <c r="F45" s="444"/>
      <c r="G45" s="445"/>
      <c r="H45" s="519"/>
      <c r="I45" s="520">
        <f>F45+'4-EXPENSE 1st Period'!I45</f>
        <v>0</v>
      </c>
      <c r="J45" s="449"/>
      <c r="K45" s="450"/>
      <c r="L45" s="14" t="str">
        <f t="shared" si="7"/>
        <v/>
      </c>
      <c r="M45" s="112">
        <f t="shared" si="8"/>
        <v>0</v>
      </c>
      <c r="N45" s="15" t="str">
        <f t="shared" si="4"/>
        <v/>
      </c>
    </row>
    <row r="46" spans="2:14" s="11" customFormat="1" ht="12" customHeight="1" x14ac:dyDescent="0.2">
      <c r="B46" s="13">
        <f>IF(ISBLANK('3-Budget + REVISE'!B37),"",'3-Budget + REVISE'!B37)</f>
        <v>0</v>
      </c>
      <c r="C46" s="520">
        <f>IF('3-Budget + REVISE'!S37=1,'3-Budget + REVISE'!E37,'4-EXPENSE 1st Period'!C46)</f>
        <v>0</v>
      </c>
      <c r="D46" s="449"/>
      <c r="E46" s="450"/>
      <c r="F46" s="444"/>
      <c r="G46" s="445"/>
      <c r="H46" s="519"/>
      <c r="I46" s="520">
        <f>F46+'4-EXPENSE 1st Period'!I46</f>
        <v>0</v>
      </c>
      <c r="J46" s="449"/>
      <c r="K46" s="450"/>
      <c r="L46" s="14" t="str">
        <f t="shared" si="7"/>
        <v/>
      </c>
      <c r="M46" s="112">
        <f t="shared" si="8"/>
        <v>0</v>
      </c>
      <c r="N46" s="15" t="str">
        <f t="shared" si="4"/>
        <v/>
      </c>
    </row>
    <row r="47" spans="2:14" s="11" customFormat="1" ht="12" customHeight="1" x14ac:dyDescent="0.2">
      <c r="B47" s="13">
        <f>IF(ISBLANK('3-Budget + REVISE'!B38),"",'3-Budget + REVISE'!B38)</f>
        <v>0</v>
      </c>
      <c r="C47" s="520">
        <f>IF('3-Budget + REVISE'!S38=1,'3-Budget + REVISE'!E38,'4-EXPENSE 1st Period'!C47)</f>
        <v>0</v>
      </c>
      <c r="D47" s="449"/>
      <c r="E47" s="450"/>
      <c r="F47" s="444"/>
      <c r="G47" s="445"/>
      <c r="H47" s="519"/>
      <c r="I47" s="520">
        <f>F47+'4-EXPENSE 1st Period'!I47</f>
        <v>0</v>
      </c>
      <c r="J47" s="449"/>
      <c r="K47" s="450"/>
      <c r="L47" s="14" t="str">
        <f t="shared" si="7"/>
        <v/>
      </c>
      <c r="M47" s="112">
        <f t="shared" si="8"/>
        <v>0</v>
      </c>
      <c r="N47" s="15" t="str">
        <f t="shared" si="4"/>
        <v/>
      </c>
    </row>
    <row r="48" spans="2:14" s="11" customFormat="1" ht="12" customHeight="1" x14ac:dyDescent="0.2">
      <c r="B48" s="13">
        <f>IF(ISBLANK('3-Budget + REVISE'!B39),"",'3-Budget + REVISE'!B39)</f>
        <v>0</v>
      </c>
      <c r="C48" s="520">
        <f>IF('3-Budget + REVISE'!S39=1,'3-Budget + REVISE'!E39,'4-EXPENSE 1st Period'!C48)</f>
        <v>0</v>
      </c>
      <c r="D48" s="449"/>
      <c r="E48" s="450"/>
      <c r="F48" s="444"/>
      <c r="G48" s="445"/>
      <c r="H48" s="519"/>
      <c r="I48" s="520">
        <f>F48+'4-EXPENSE 1st Period'!I48</f>
        <v>0</v>
      </c>
      <c r="J48" s="449"/>
      <c r="K48" s="450"/>
      <c r="L48" s="14" t="str">
        <f t="shared" si="7"/>
        <v/>
      </c>
      <c r="M48" s="112">
        <f t="shared" si="8"/>
        <v>0</v>
      </c>
      <c r="N48" s="15" t="str">
        <f t="shared" si="4"/>
        <v/>
      </c>
    </row>
    <row r="49" spans="2:14" s="11" customFormat="1" ht="12" customHeight="1" x14ac:dyDescent="0.2">
      <c r="B49" s="13">
        <f>IF(ISBLANK('3-Budget + REVISE'!B40),"",'3-Budget + REVISE'!B40)</f>
        <v>0</v>
      </c>
      <c r="C49" s="520">
        <f>IF('3-Budget + REVISE'!S40=1,'3-Budget + REVISE'!E40,'4-EXPENSE 1st Period'!C49)</f>
        <v>0</v>
      </c>
      <c r="D49" s="449"/>
      <c r="E49" s="450"/>
      <c r="F49" s="444"/>
      <c r="G49" s="445"/>
      <c r="H49" s="519"/>
      <c r="I49" s="520">
        <f>F49+'4-EXPENSE 1st Period'!I49</f>
        <v>0</v>
      </c>
      <c r="J49" s="449"/>
      <c r="K49" s="450"/>
      <c r="L49" s="14" t="str">
        <f t="shared" si="7"/>
        <v/>
      </c>
      <c r="M49" s="112">
        <f t="shared" si="8"/>
        <v>0</v>
      </c>
      <c r="N49" s="15" t="str">
        <f t="shared" si="4"/>
        <v/>
      </c>
    </row>
    <row r="50" spans="2:14" s="11" customFormat="1" ht="12" customHeight="1" x14ac:dyDescent="0.2">
      <c r="B50" s="13">
        <f>IF(ISBLANK('3-Budget + REVISE'!B41),"",'3-Budget + REVISE'!B41)</f>
        <v>0</v>
      </c>
      <c r="C50" s="520">
        <f>IF('3-Budget + REVISE'!S41=1,'3-Budget + REVISE'!E41,'4-EXPENSE 1st Period'!C50)</f>
        <v>0</v>
      </c>
      <c r="D50" s="449"/>
      <c r="E50" s="450"/>
      <c r="F50" s="444"/>
      <c r="G50" s="445"/>
      <c r="H50" s="519"/>
      <c r="I50" s="520">
        <f>F50+'4-EXPENSE 1st Period'!I50</f>
        <v>0</v>
      </c>
      <c r="J50" s="449"/>
      <c r="K50" s="450"/>
      <c r="L50" s="14" t="str">
        <f t="shared" si="7"/>
        <v/>
      </c>
      <c r="M50" s="112">
        <f t="shared" si="8"/>
        <v>0</v>
      </c>
      <c r="N50" s="15" t="str">
        <f t="shared" si="4"/>
        <v/>
      </c>
    </row>
    <row r="51" spans="2:14" s="11" customFormat="1" ht="12" customHeight="1" x14ac:dyDescent="0.2">
      <c r="B51" s="13">
        <f>IF(ISBLANK('3-Budget + REVISE'!B42),"",'3-Budget + REVISE'!B42)</f>
        <v>0</v>
      </c>
      <c r="C51" s="520">
        <f>IF('3-Budget + REVISE'!S42=1,'3-Budget + REVISE'!E42,'4-EXPENSE 1st Period'!C51)</f>
        <v>0</v>
      </c>
      <c r="D51" s="449"/>
      <c r="E51" s="450"/>
      <c r="F51" s="444"/>
      <c r="G51" s="445"/>
      <c r="H51" s="519"/>
      <c r="I51" s="520">
        <f>F51+'4-EXPENSE 1st Period'!I51</f>
        <v>0</v>
      </c>
      <c r="J51" s="449"/>
      <c r="K51" s="450"/>
      <c r="L51" s="14" t="str">
        <f t="shared" si="7"/>
        <v/>
      </c>
      <c r="M51" s="112">
        <f t="shared" si="8"/>
        <v>0</v>
      </c>
      <c r="N51" s="15" t="str">
        <f t="shared" si="4"/>
        <v/>
      </c>
    </row>
    <row r="52" spans="2:14" s="11" customFormat="1" ht="12" customHeight="1" x14ac:dyDescent="0.2">
      <c r="B52" s="13">
        <f>IF(ISBLANK('3-Budget + REVISE'!B43),"",'3-Budget + REVISE'!B43)</f>
        <v>0</v>
      </c>
      <c r="C52" s="520">
        <f>IF('3-Budget + REVISE'!S43=1,'3-Budget + REVISE'!E43,'4-EXPENSE 1st Period'!C52)</f>
        <v>0</v>
      </c>
      <c r="D52" s="449"/>
      <c r="E52" s="450"/>
      <c r="F52" s="444"/>
      <c r="G52" s="445"/>
      <c r="H52" s="519"/>
      <c r="I52" s="520">
        <f>F52+'4-EXPENSE 1st Period'!I52</f>
        <v>0</v>
      </c>
      <c r="J52" s="449"/>
      <c r="K52" s="450"/>
      <c r="L52" s="14" t="str">
        <f t="shared" si="7"/>
        <v/>
      </c>
      <c r="M52" s="112">
        <f t="shared" si="8"/>
        <v>0</v>
      </c>
      <c r="N52" s="15" t="str">
        <f t="shared" si="4"/>
        <v/>
      </c>
    </row>
    <row r="53" spans="2:14" s="11" customFormat="1" ht="12" customHeight="1" x14ac:dyDescent="0.2">
      <c r="B53" s="13">
        <f>IF(ISBLANK('3-Budget + REVISE'!B44),"",'3-Budget + REVISE'!B44)</f>
        <v>0</v>
      </c>
      <c r="C53" s="520">
        <f>IF('3-Budget + REVISE'!S44=1,'3-Budget + REVISE'!E44,'4-EXPENSE 1st Period'!C53)</f>
        <v>0</v>
      </c>
      <c r="D53" s="449"/>
      <c r="E53" s="450"/>
      <c r="F53" s="444"/>
      <c r="G53" s="445"/>
      <c r="H53" s="519"/>
      <c r="I53" s="520">
        <f>F53+'4-EXPENSE 1st Period'!I53</f>
        <v>0</v>
      </c>
      <c r="J53" s="449"/>
      <c r="K53" s="450"/>
      <c r="L53" s="14" t="str">
        <f t="shared" si="7"/>
        <v/>
      </c>
      <c r="M53" s="112">
        <f t="shared" si="8"/>
        <v>0</v>
      </c>
      <c r="N53" s="15" t="str">
        <f t="shared" si="4"/>
        <v/>
      </c>
    </row>
    <row r="54" spans="2:14" s="11" customFormat="1" ht="12" customHeight="1" x14ac:dyDescent="0.2">
      <c r="B54" s="13">
        <f>IF(ISBLANK('3-Budget + REVISE'!B45),"",'3-Budget + REVISE'!B45)</f>
        <v>0</v>
      </c>
      <c r="C54" s="520">
        <f>IF('3-Budget + REVISE'!S45=1,'3-Budget + REVISE'!E45,'4-EXPENSE 1st Period'!C54)</f>
        <v>0</v>
      </c>
      <c r="D54" s="449"/>
      <c r="E54" s="450"/>
      <c r="F54" s="444"/>
      <c r="G54" s="445"/>
      <c r="H54" s="519"/>
      <c r="I54" s="520">
        <f>F54+'4-EXPENSE 1st Period'!I54</f>
        <v>0</v>
      </c>
      <c r="J54" s="449"/>
      <c r="K54" s="450"/>
      <c r="L54" s="14" t="str">
        <f t="shared" si="7"/>
        <v/>
      </c>
      <c r="M54" s="112">
        <f t="shared" si="8"/>
        <v>0</v>
      </c>
      <c r="N54" s="15" t="str">
        <f t="shared" si="4"/>
        <v/>
      </c>
    </row>
    <row r="55" spans="2:14" s="11" customFormat="1" ht="12" customHeight="1" x14ac:dyDescent="0.2">
      <c r="B55" s="13">
        <f>IF(ISBLANK('3-Budget + REVISE'!B46),"",'3-Budget + REVISE'!B46)</f>
        <v>0</v>
      </c>
      <c r="C55" s="520">
        <f>IF('3-Budget + REVISE'!S46=1,'3-Budget + REVISE'!E46,'4-EXPENSE 1st Period'!C55)</f>
        <v>0</v>
      </c>
      <c r="D55" s="449"/>
      <c r="E55" s="450"/>
      <c r="F55" s="444"/>
      <c r="G55" s="445"/>
      <c r="H55" s="519"/>
      <c r="I55" s="520">
        <f>F55+'4-EXPENSE 1st Period'!I55</f>
        <v>0</v>
      </c>
      <c r="J55" s="449"/>
      <c r="K55" s="450"/>
      <c r="L55" s="14" t="str">
        <f t="shared" si="7"/>
        <v/>
      </c>
      <c r="M55" s="112">
        <f t="shared" si="8"/>
        <v>0</v>
      </c>
      <c r="N55" s="15" t="str">
        <f t="shared" si="4"/>
        <v/>
      </c>
    </row>
    <row r="56" spans="2:14" s="11" customFormat="1" ht="12" customHeight="1" x14ac:dyDescent="0.2">
      <c r="B56" s="13">
        <f>IF(ISBLANK('3-Budget + REVISE'!B47),"",'3-Budget + REVISE'!B47)</f>
        <v>0</v>
      </c>
      <c r="C56" s="520">
        <f>IF('3-Budget + REVISE'!S47=1,'3-Budget + REVISE'!E47,'4-EXPENSE 1st Period'!C56)</f>
        <v>0</v>
      </c>
      <c r="D56" s="449"/>
      <c r="E56" s="450"/>
      <c r="F56" s="444"/>
      <c r="G56" s="445"/>
      <c r="H56" s="519"/>
      <c r="I56" s="520">
        <f>F56+'4-EXPENSE 1st Period'!I56</f>
        <v>0</v>
      </c>
      <c r="J56" s="449"/>
      <c r="K56" s="450"/>
      <c r="L56" s="14" t="str">
        <f t="shared" si="7"/>
        <v/>
      </c>
      <c r="M56" s="112">
        <f t="shared" si="8"/>
        <v>0</v>
      </c>
      <c r="N56" s="15" t="str">
        <f t="shared" si="4"/>
        <v/>
      </c>
    </row>
    <row r="57" spans="2:14" s="11" customFormat="1" ht="12" customHeight="1" x14ac:dyDescent="0.2">
      <c r="B57" s="13">
        <f>IF(ISBLANK('3-Budget + REVISE'!B48),"",'3-Budget + REVISE'!B48)</f>
        <v>0</v>
      </c>
      <c r="C57" s="520">
        <f>IF('3-Budget + REVISE'!S48=1,'3-Budget + REVISE'!E48,'4-EXPENSE 1st Period'!C57)</f>
        <v>0</v>
      </c>
      <c r="D57" s="449"/>
      <c r="E57" s="450"/>
      <c r="F57" s="444"/>
      <c r="G57" s="445"/>
      <c r="H57" s="519"/>
      <c r="I57" s="520">
        <f>F57+'4-EXPENSE 1st Period'!I57</f>
        <v>0</v>
      </c>
      <c r="J57" s="449"/>
      <c r="K57" s="450"/>
      <c r="L57" s="14" t="str">
        <f t="shared" si="7"/>
        <v/>
      </c>
      <c r="M57" s="112">
        <f t="shared" si="8"/>
        <v>0</v>
      </c>
      <c r="N57" s="15" t="str">
        <f t="shared" si="4"/>
        <v/>
      </c>
    </row>
    <row r="58" spans="2:14" s="11" customFormat="1" ht="12" customHeight="1" x14ac:dyDescent="0.2">
      <c r="B58" s="13">
        <f>IF(ISBLANK('3-Budget + REVISE'!B49),"",'3-Budget + REVISE'!B49)</f>
        <v>0</v>
      </c>
      <c r="C58" s="520">
        <f>IF('3-Budget + REVISE'!S49=1,'3-Budget + REVISE'!E49,'4-EXPENSE 1st Period'!C58)</f>
        <v>0</v>
      </c>
      <c r="D58" s="449"/>
      <c r="E58" s="450"/>
      <c r="F58" s="444"/>
      <c r="G58" s="445"/>
      <c r="H58" s="519"/>
      <c r="I58" s="520">
        <f>F58+'4-EXPENSE 1st Period'!I58</f>
        <v>0</v>
      </c>
      <c r="J58" s="449"/>
      <c r="K58" s="450"/>
      <c r="L58" s="14" t="str">
        <f t="shared" si="7"/>
        <v/>
      </c>
      <c r="M58" s="112">
        <f t="shared" si="8"/>
        <v>0</v>
      </c>
      <c r="N58" s="15" t="str">
        <f t="shared" si="4"/>
        <v/>
      </c>
    </row>
    <row r="59" spans="2:14" s="11" customFormat="1" ht="12" customHeight="1" x14ac:dyDescent="0.2">
      <c r="B59" s="13">
        <f>IF(ISBLANK('3-Budget + REVISE'!B50),"",'3-Budget + REVISE'!B50)</f>
        <v>0</v>
      </c>
      <c r="C59" s="520">
        <f>IF('3-Budget + REVISE'!S50=1,'3-Budget + REVISE'!E50,'4-EXPENSE 1st Period'!C59)</f>
        <v>0</v>
      </c>
      <c r="D59" s="449"/>
      <c r="E59" s="450"/>
      <c r="F59" s="444"/>
      <c r="G59" s="445"/>
      <c r="H59" s="519"/>
      <c r="I59" s="520">
        <f>F59+'4-EXPENSE 1st Period'!I59</f>
        <v>0</v>
      </c>
      <c r="J59" s="449"/>
      <c r="K59" s="450"/>
      <c r="L59" s="14" t="str">
        <f t="shared" si="7"/>
        <v/>
      </c>
      <c r="M59" s="112">
        <f t="shared" si="8"/>
        <v>0</v>
      </c>
      <c r="N59" s="15" t="str">
        <f t="shared" si="4"/>
        <v/>
      </c>
    </row>
    <row r="60" spans="2:14" s="11" customFormat="1" ht="12" customHeight="1" x14ac:dyDescent="0.2">
      <c r="B60" s="13">
        <f>IF(ISBLANK('3-Budget + REVISE'!B51),"",'3-Budget + REVISE'!B51)</f>
        <v>0</v>
      </c>
      <c r="C60" s="520">
        <f>IF('3-Budget + REVISE'!S51=1,'3-Budget + REVISE'!E51,'4-EXPENSE 1st Period'!C60)</f>
        <v>0</v>
      </c>
      <c r="D60" s="449"/>
      <c r="E60" s="450"/>
      <c r="F60" s="444"/>
      <c r="G60" s="445"/>
      <c r="H60" s="519"/>
      <c r="I60" s="520">
        <f>F60+'4-EXPENSE 1st Period'!I60</f>
        <v>0</v>
      </c>
      <c r="J60" s="449"/>
      <c r="K60" s="450"/>
      <c r="L60" s="14" t="str">
        <f t="shared" si="7"/>
        <v/>
      </c>
      <c r="M60" s="112">
        <f t="shared" si="8"/>
        <v>0</v>
      </c>
      <c r="N60" s="15" t="str">
        <f t="shared" si="4"/>
        <v/>
      </c>
    </row>
    <row r="61" spans="2:14" s="11" customFormat="1" ht="12" customHeight="1" x14ac:dyDescent="0.2">
      <c r="B61" s="13">
        <f>IF(ISBLANK('3-Budget + REVISE'!B52),"",'3-Budget + REVISE'!B52)</f>
        <v>0</v>
      </c>
      <c r="C61" s="520">
        <f>IF('3-Budget + REVISE'!S52=1,'3-Budget + REVISE'!E52,'4-EXPENSE 1st Period'!C61)</f>
        <v>0</v>
      </c>
      <c r="D61" s="449"/>
      <c r="E61" s="450"/>
      <c r="F61" s="444"/>
      <c r="G61" s="445"/>
      <c r="H61" s="519"/>
      <c r="I61" s="520">
        <f>F61+'4-EXPENSE 1st Period'!I61</f>
        <v>0</v>
      </c>
      <c r="J61" s="449"/>
      <c r="K61" s="450"/>
      <c r="L61" s="14" t="str">
        <f t="shared" si="7"/>
        <v/>
      </c>
      <c r="M61" s="112">
        <f t="shared" si="8"/>
        <v>0</v>
      </c>
      <c r="N61" s="15" t="str">
        <f t="shared" si="4"/>
        <v/>
      </c>
    </row>
    <row r="62" spans="2:14" s="11" customFormat="1" ht="12" customHeight="1" x14ac:dyDescent="0.2">
      <c r="B62" s="13">
        <f>IF(ISBLANK('3-Budget + REVISE'!B53),"",'3-Budget + REVISE'!B53)</f>
        <v>0</v>
      </c>
      <c r="C62" s="520">
        <f>IF('3-Budget + REVISE'!S53=1,'3-Budget + REVISE'!E53,'4-EXPENSE 1st Period'!C62)</f>
        <v>0</v>
      </c>
      <c r="D62" s="449"/>
      <c r="E62" s="450"/>
      <c r="F62" s="444"/>
      <c r="G62" s="445"/>
      <c r="H62" s="519"/>
      <c r="I62" s="520">
        <f>F62+'4-EXPENSE 1st Period'!I62</f>
        <v>0</v>
      </c>
      <c r="J62" s="449"/>
      <c r="K62" s="450"/>
      <c r="L62" s="14" t="str">
        <f t="shared" si="7"/>
        <v/>
      </c>
      <c r="M62" s="112">
        <f t="shared" si="8"/>
        <v>0</v>
      </c>
      <c r="N62" s="15" t="str">
        <f t="shared" si="4"/>
        <v/>
      </c>
    </row>
    <row r="63" spans="2:14" s="11" customFormat="1" ht="12.75" customHeight="1" x14ac:dyDescent="0.2">
      <c r="B63" s="89" t="str">
        <f>IF(ISBLANK('3-Budget + REVISE'!B54),"",'3-Budget + REVISE'!B54)</f>
        <v>300 - TRAVEL</v>
      </c>
      <c r="C63" s="510">
        <f>SUM(C64:C73)</f>
        <v>0</v>
      </c>
      <c r="D63" s="510"/>
      <c r="E63" s="510"/>
      <c r="F63" s="510">
        <f t="shared" ref="F63" si="9">SUM(F64:F73)</f>
        <v>0</v>
      </c>
      <c r="G63" s="510"/>
      <c r="H63" s="510"/>
      <c r="I63" s="510">
        <f t="shared" ref="I63" si="10">SUM(I64:I73)</f>
        <v>0</v>
      </c>
      <c r="J63" s="510"/>
      <c r="K63" s="510"/>
      <c r="L63" s="108" t="str">
        <f t="shared" ref="L63:L73" si="11">IF(C63&gt;0,I63/C63,"")</f>
        <v/>
      </c>
      <c r="M63" s="118">
        <f t="shared" si="8"/>
        <v>0</v>
      </c>
      <c r="N63" s="15" t="str">
        <f t="shared" si="4"/>
        <v/>
      </c>
    </row>
    <row r="64" spans="2:14" s="11" customFormat="1" ht="12" customHeight="1" x14ac:dyDescent="0.2">
      <c r="B64" s="13">
        <f>IF(ISBLANK('3-Budget + REVISE'!B55),"",'3-Budget + REVISE'!B55)</f>
        <v>0</v>
      </c>
      <c r="C64" s="520">
        <f>IF('3-Budget + REVISE'!S55=1,'3-Budget + REVISE'!E55,'4-EXPENSE 1st Period'!C64)</f>
        <v>0</v>
      </c>
      <c r="D64" s="449"/>
      <c r="E64" s="450"/>
      <c r="F64" s="444"/>
      <c r="G64" s="445"/>
      <c r="H64" s="519"/>
      <c r="I64" s="520">
        <f>F64+'4-EXPENSE 1st Period'!I64</f>
        <v>0</v>
      </c>
      <c r="J64" s="449"/>
      <c r="K64" s="450"/>
      <c r="L64" s="14" t="str">
        <f t="shared" si="11"/>
        <v/>
      </c>
      <c r="M64" s="112">
        <f t="shared" ref="M64:M74" si="12">C64-I64</f>
        <v>0</v>
      </c>
      <c r="N64" s="15" t="str">
        <f t="shared" ref="N64:N74" si="13">IF(M64&lt;0, "!", "")</f>
        <v/>
      </c>
    </row>
    <row r="65" spans="2:14" s="11" customFormat="1" ht="12" customHeight="1" x14ac:dyDescent="0.2">
      <c r="B65" s="16">
        <f>IF(ISBLANK('3-Budget + REVISE'!B56),"",'3-Budget + REVISE'!B56)</f>
        <v>0</v>
      </c>
      <c r="C65" s="520">
        <f>IF('3-Budget + REVISE'!S56=1,'3-Budget + REVISE'!E56,'4-EXPENSE 1st Period'!C65)</f>
        <v>0</v>
      </c>
      <c r="D65" s="449"/>
      <c r="E65" s="450"/>
      <c r="F65" s="444"/>
      <c r="G65" s="445"/>
      <c r="H65" s="519"/>
      <c r="I65" s="521">
        <f>F65+'4-EXPENSE 1st Period'!I65</f>
        <v>0</v>
      </c>
      <c r="J65" s="496"/>
      <c r="K65" s="497"/>
      <c r="L65" s="17" t="str">
        <f t="shared" si="11"/>
        <v/>
      </c>
      <c r="M65" s="113">
        <f t="shared" si="12"/>
        <v>0</v>
      </c>
      <c r="N65" s="15" t="str">
        <f t="shared" si="13"/>
        <v/>
      </c>
    </row>
    <row r="66" spans="2:14" s="11" customFormat="1" ht="12" customHeight="1" x14ac:dyDescent="0.2">
      <c r="B66" s="16">
        <f>IF(ISBLANK('3-Budget + REVISE'!B57),"",'3-Budget + REVISE'!B57)</f>
        <v>0</v>
      </c>
      <c r="C66" s="520">
        <f>IF('3-Budget + REVISE'!S57=1,'3-Budget + REVISE'!E57,'4-EXPENSE 1st Period'!C66)</f>
        <v>0</v>
      </c>
      <c r="D66" s="449"/>
      <c r="E66" s="450"/>
      <c r="F66" s="444"/>
      <c r="G66" s="445"/>
      <c r="H66" s="519"/>
      <c r="I66" s="521">
        <f>F66+'4-EXPENSE 1st Period'!I66</f>
        <v>0</v>
      </c>
      <c r="J66" s="496"/>
      <c r="K66" s="497"/>
      <c r="L66" s="17" t="str">
        <f t="shared" si="11"/>
        <v/>
      </c>
      <c r="M66" s="113">
        <f t="shared" si="12"/>
        <v>0</v>
      </c>
      <c r="N66" s="15" t="str">
        <f t="shared" si="13"/>
        <v/>
      </c>
    </row>
    <row r="67" spans="2:14" s="11" customFormat="1" ht="12" customHeight="1" x14ac:dyDescent="0.2">
      <c r="B67" s="16">
        <f>IF(ISBLANK('3-Budget + REVISE'!B58),"",'3-Budget + REVISE'!B58)</f>
        <v>0</v>
      </c>
      <c r="C67" s="520">
        <f>IF('3-Budget + REVISE'!S58=1,'3-Budget + REVISE'!E58,'4-EXPENSE 1st Period'!C67)</f>
        <v>0</v>
      </c>
      <c r="D67" s="449"/>
      <c r="E67" s="450"/>
      <c r="F67" s="444"/>
      <c r="G67" s="445"/>
      <c r="H67" s="519"/>
      <c r="I67" s="521">
        <f>F67+'4-EXPENSE 1st Period'!I67</f>
        <v>0</v>
      </c>
      <c r="J67" s="496"/>
      <c r="K67" s="497"/>
      <c r="L67" s="17" t="str">
        <f t="shared" si="11"/>
        <v/>
      </c>
      <c r="M67" s="113">
        <f t="shared" si="12"/>
        <v>0</v>
      </c>
      <c r="N67" s="15" t="str">
        <f t="shared" si="13"/>
        <v/>
      </c>
    </row>
    <row r="68" spans="2:14" s="11" customFormat="1" ht="12" customHeight="1" x14ac:dyDescent="0.2">
      <c r="B68" s="16">
        <f>IF(ISBLANK('3-Budget + REVISE'!B59),"",'3-Budget + REVISE'!B59)</f>
        <v>0</v>
      </c>
      <c r="C68" s="520">
        <f>IF('3-Budget + REVISE'!S59=1,'3-Budget + REVISE'!E59,'4-EXPENSE 1st Period'!C68)</f>
        <v>0</v>
      </c>
      <c r="D68" s="449"/>
      <c r="E68" s="450"/>
      <c r="F68" s="444"/>
      <c r="G68" s="445"/>
      <c r="H68" s="519"/>
      <c r="I68" s="521">
        <f>F68+'4-EXPENSE 1st Period'!I68</f>
        <v>0</v>
      </c>
      <c r="J68" s="496"/>
      <c r="K68" s="497"/>
      <c r="L68" s="17" t="str">
        <f t="shared" si="11"/>
        <v/>
      </c>
      <c r="M68" s="113">
        <f t="shared" si="12"/>
        <v>0</v>
      </c>
      <c r="N68" s="15" t="str">
        <f t="shared" si="13"/>
        <v/>
      </c>
    </row>
    <row r="69" spans="2:14" s="11" customFormat="1" ht="12" customHeight="1" x14ac:dyDescent="0.2">
      <c r="B69" s="16">
        <f>IF(ISBLANK('3-Budget + REVISE'!B60),"",'3-Budget + REVISE'!B60)</f>
        <v>0</v>
      </c>
      <c r="C69" s="520">
        <f>IF('3-Budget + REVISE'!S60=1,'3-Budget + REVISE'!E60,'4-EXPENSE 1st Period'!C69)</f>
        <v>0</v>
      </c>
      <c r="D69" s="449"/>
      <c r="E69" s="450"/>
      <c r="F69" s="444"/>
      <c r="G69" s="445"/>
      <c r="H69" s="519"/>
      <c r="I69" s="521">
        <f>F69+'4-EXPENSE 1st Period'!I69</f>
        <v>0</v>
      </c>
      <c r="J69" s="496"/>
      <c r="K69" s="497"/>
      <c r="L69" s="17" t="str">
        <f t="shared" si="11"/>
        <v/>
      </c>
      <c r="M69" s="113">
        <f t="shared" si="12"/>
        <v>0</v>
      </c>
      <c r="N69" s="15" t="str">
        <f t="shared" si="13"/>
        <v/>
      </c>
    </row>
    <row r="70" spans="2:14" s="11" customFormat="1" ht="12" customHeight="1" x14ac:dyDescent="0.2">
      <c r="B70" s="16">
        <f>IF(ISBLANK('3-Budget + REVISE'!B61),"",'3-Budget + REVISE'!B61)</f>
        <v>0</v>
      </c>
      <c r="C70" s="520">
        <f>IF('3-Budget + REVISE'!S61=1,'3-Budget + REVISE'!E61,'4-EXPENSE 1st Period'!C70)</f>
        <v>0</v>
      </c>
      <c r="D70" s="449"/>
      <c r="E70" s="450"/>
      <c r="F70" s="444"/>
      <c r="G70" s="445"/>
      <c r="H70" s="519"/>
      <c r="I70" s="521">
        <f>F70+'4-EXPENSE 1st Period'!I70</f>
        <v>0</v>
      </c>
      <c r="J70" s="496"/>
      <c r="K70" s="497"/>
      <c r="L70" s="17" t="str">
        <f t="shared" si="11"/>
        <v/>
      </c>
      <c r="M70" s="113">
        <f t="shared" si="12"/>
        <v>0</v>
      </c>
      <c r="N70" s="15" t="str">
        <f t="shared" si="13"/>
        <v/>
      </c>
    </row>
    <row r="71" spans="2:14" s="11" customFormat="1" ht="12" customHeight="1" x14ac:dyDescent="0.2">
      <c r="B71" s="16">
        <f>IF(ISBLANK('3-Budget + REVISE'!B62),"",'3-Budget + REVISE'!B62)</f>
        <v>0</v>
      </c>
      <c r="C71" s="520">
        <f>IF('3-Budget + REVISE'!S62=1,'3-Budget + REVISE'!E62,'4-EXPENSE 1st Period'!C71)</f>
        <v>0</v>
      </c>
      <c r="D71" s="449"/>
      <c r="E71" s="450"/>
      <c r="F71" s="444"/>
      <c r="G71" s="445"/>
      <c r="H71" s="519"/>
      <c r="I71" s="521">
        <f>F71+'4-EXPENSE 1st Period'!I71</f>
        <v>0</v>
      </c>
      <c r="J71" s="496"/>
      <c r="K71" s="497"/>
      <c r="L71" s="17" t="str">
        <f t="shared" si="11"/>
        <v/>
      </c>
      <c r="M71" s="113">
        <f t="shared" si="12"/>
        <v>0</v>
      </c>
      <c r="N71" s="15" t="str">
        <f t="shared" si="13"/>
        <v/>
      </c>
    </row>
    <row r="72" spans="2:14" s="11" customFormat="1" ht="12" customHeight="1" x14ac:dyDescent="0.2">
      <c r="B72" s="16">
        <f>IF(ISBLANK('3-Budget + REVISE'!B63),"",'3-Budget + REVISE'!B63)</f>
        <v>0</v>
      </c>
      <c r="C72" s="520">
        <f>IF('3-Budget + REVISE'!S63=1,'3-Budget + REVISE'!E63,'4-EXPENSE 1st Period'!C72)</f>
        <v>0</v>
      </c>
      <c r="D72" s="449"/>
      <c r="E72" s="450"/>
      <c r="F72" s="444"/>
      <c r="G72" s="445"/>
      <c r="H72" s="519"/>
      <c r="I72" s="521">
        <f>F72+'4-EXPENSE 1st Period'!I72</f>
        <v>0</v>
      </c>
      <c r="J72" s="496"/>
      <c r="K72" s="497"/>
      <c r="L72" s="17" t="str">
        <f t="shared" si="11"/>
        <v/>
      </c>
      <c r="M72" s="113">
        <f t="shared" si="12"/>
        <v>0</v>
      </c>
      <c r="N72" s="15" t="str">
        <f t="shared" si="13"/>
        <v/>
      </c>
    </row>
    <row r="73" spans="2:14" s="11" customFormat="1" ht="12" customHeight="1" x14ac:dyDescent="0.2">
      <c r="B73" s="18">
        <f>IF(ISBLANK('3-Budget + REVISE'!B64),"",'3-Budget + REVISE'!B64)</f>
        <v>0</v>
      </c>
      <c r="C73" s="520">
        <f>IF('3-Budget + REVISE'!S64=1,'3-Budget + REVISE'!E64,'4-EXPENSE 1st Period'!C73)</f>
        <v>0</v>
      </c>
      <c r="D73" s="449"/>
      <c r="E73" s="450"/>
      <c r="F73" s="444"/>
      <c r="G73" s="445"/>
      <c r="H73" s="519"/>
      <c r="I73" s="522">
        <f>F73+'4-EXPENSE 1st Period'!I73</f>
        <v>0</v>
      </c>
      <c r="J73" s="523"/>
      <c r="K73" s="524"/>
      <c r="L73" s="19" t="str">
        <f t="shared" si="11"/>
        <v/>
      </c>
      <c r="M73" s="114">
        <f t="shared" si="12"/>
        <v>0</v>
      </c>
      <c r="N73" s="15" t="str">
        <f t="shared" si="13"/>
        <v/>
      </c>
    </row>
    <row r="74" spans="2:14" s="21" customFormat="1" ht="12.75" customHeight="1" x14ac:dyDescent="0.2">
      <c r="B74" s="89" t="str">
        <f>IF(ISBLANK('3-Budget + REVISE'!B65),"",'3-Budget + REVISE'!B65)</f>
        <v>400 - SUPPLIES</v>
      </c>
      <c r="C74" s="510">
        <f>SUM(C75:C84)</f>
        <v>0</v>
      </c>
      <c r="D74" s="510"/>
      <c r="E74" s="510"/>
      <c r="F74" s="510">
        <f t="shared" ref="F74" si="14">SUM(F75:F84)</f>
        <v>0</v>
      </c>
      <c r="G74" s="510"/>
      <c r="H74" s="510"/>
      <c r="I74" s="510">
        <f t="shared" ref="I74" si="15">SUM(I75:I84)</f>
        <v>0</v>
      </c>
      <c r="J74" s="510"/>
      <c r="K74" s="510"/>
      <c r="L74" s="108" t="str">
        <f t="shared" ref="L74:L84" si="16">IF(C74&gt;0,I74/C74,"")</f>
        <v/>
      </c>
      <c r="M74" s="118">
        <f t="shared" si="12"/>
        <v>0</v>
      </c>
      <c r="N74" s="10" t="str">
        <f t="shared" si="13"/>
        <v/>
      </c>
    </row>
    <row r="75" spans="2:14" s="11" customFormat="1" ht="12" customHeight="1" x14ac:dyDescent="0.2">
      <c r="B75" s="13">
        <f>IF(ISBLANK('3-Budget + REVISE'!B66),"",'3-Budget + REVISE'!B66)</f>
        <v>0</v>
      </c>
      <c r="C75" s="520">
        <f>IF('3-Budget + REVISE'!S66=1,'3-Budget + REVISE'!E66,'4-EXPENSE 1st Period'!C75)</f>
        <v>0</v>
      </c>
      <c r="D75" s="449"/>
      <c r="E75" s="450"/>
      <c r="F75" s="444"/>
      <c r="G75" s="445"/>
      <c r="H75" s="519"/>
      <c r="I75" s="520">
        <f>F75+'4-EXPENSE 1st Period'!I75</f>
        <v>0</v>
      </c>
      <c r="J75" s="449"/>
      <c r="K75" s="450"/>
      <c r="L75" s="14" t="str">
        <f t="shared" si="16"/>
        <v/>
      </c>
      <c r="M75" s="112">
        <f t="shared" ref="M75:M85" si="17">C75-I75</f>
        <v>0</v>
      </c>
      <c r="N75" s="15" t="str">
        <f t="shared" ref="N75:N85" si="18">IF(M75&lt;0, "!", "")</f>
        <v/>
      </c>
    </row>
    <row r="76" spans="2:14" s="11" customFormat="1" ht="12" customHeight="1" x14ac:dyDescent="0.2">
      <c r="B76" s="16">
        <f>IF(ISBLANK('3-Budget + REVISE'!B67),"",'3-Budget + REVISE'!B67)</f>
        <v>0</v>
      </c>
      <c r="C76" s="520">
        <f>IF('3-Budget + REVISE'!S67=1,'3-Budget + REVISE'!E67,'4-EXPENSE 1st Period'!C76)</f>
        <v>0</v>
      </c>
      <c r="D76" s="449"/>
      <c r="E76" s="450"/>
      <c r="F76" s="444"/>
      <c r="G76" s="445"/>
      <c r="H76" s="519"/>
      <c r="I76" s="521">
        <f>F76+'4-EXPENSE 1st Period'!I76</f>
        <v>0</v>
      </c>
      <c r="J76" s="496"/>
      <c r="K76" s="497"/>
      <c r="L76" s="17" t="str">
        <f t="shared" si="16"/>
        <v/>
      </c>
      <c r="M76" s="113">
        <f t="shared" si="17"/>
        <v>0</v>
      </c>
      <c r="N76" s="15" t="str">
        <f t="shared" si="18"/>
        <v/>
      </c>
    </row>
    <row r="77" spans="2:14" s="11" customFormat="1" ht="12" customHeight="1" x14ac:dyDescent="0.2">
      <c r="B77" s="16">
        <f>IF(ISBLANK('3-Budget + REVISE'!B68),"",'3-Budget + REVISE'!B68)</f>
        <v>0</v>
      </c>
      <c r="C77" s="520">
        <f>IF('3-Budget + REVISE'!S68=1,'3-Budget + REVISE'!E68,'4-EXPENSE 1st Period'!C77)</f>
        <v>0</v>
      </c>
      <c r="D77" s="449"/>
      <c r="E77" s="450"/>
      <c r="F77" s="444"/>
      <c r="G77" s="445"/>
      <c r="H77" s="519"/>
      <c r="I77" s="521">
        <f>F77+'4-EXPENSE 1st Period'!I77</f>
        <v>0</v>
      </c>
      <c r="J77" s="496"/>
      <c r="K77" s="497"/>
      <c r="L77" s="17" t="str">
        <f t="shared" si="16"/>
        <v/>
      </c>
      <c r="M77" s="113">
        <f t="shared" si="17"/>
        <v>0</v>
      </c>
      <c r="N77" s="15" t="str">
        <f t="shared" si="18"/>
        <v/>
      </c>
    </row>
    <row r="78" spans="2:14" s="11" customFormat="1" ht="12" customHeight="1" x14ac:dyDescent="0.2">
      <c r="B78" s="16">
        <f>IF(ISBLANK('3-Budget + REVISE'!B69),"",'3-Budget + REVISE'!B69)</f>
        <v>0</v>
      </c>
      <c r="C78" s="520">
        <f>IF('3-Budget + REVISE'!S69=1,'3-Budget + REVISE'!E69,'4-EXPENSE 1st Period'!C78)</f>
        <v>0</v>
      </c>
      <c r="D78" s="449"/>
      <c r="E78" s="450"/>
      <c r="F78" s="444"/>
      <c r="G78" s="445"/>
      <c r="H78" s="519"/>
      <c r="I78" s="521">
        <f>F78+'4-EXPENSE 1st Period'!I78</f>
        <v>0</v>
      </c>
      <c r="J78" s="496"/>
      <c r="K78" s="497"/>
      <c r="L78" s="17" t="str">
        <f t="shared" si="16"/>
        <v/>
      </c>
      <c r="M78" s="113">
        <f t="shared" si="17"/>
        <v>0</v>
      </c>
      <c r="N78" s="15" t="str">
        <f t="shared" si="18"/>
        <v/>
      </c>
    </row>
    <row r="79" spans="2:14" s="11" customFormat="1" ht="12" customHeight="1" x14ac:dyDescent="0.2">
      <c r="B79" s="16">
        <f>IF(ISBLANK('3-Budget + REVISE'!B70),"",'3-Budget + REVISE'!B70)</f>
        <v>0</v>
      </c>
      <c r="C79" s="520">
        <f>IF('3-Budget + REVISE'!S70=1,'3-Budget + REVISE'!E70,'4-EXPENSE 1st Period'!C79)</f>
        <v>0</v>
      </c>
      <c r="D79" s="449"/>
      <c r="E79" s="450"/>
      <c r="F79" s="444"/>
      <c r="G79" s="445"/>
      <c r="H79" s="519"/>
      <c r="I79" s="521">
        <f>F79+'4-EXPENSE 1st Period'!I79</f>
        <v>0</v>
      </c>
      <c r="J79" s="496"/>
      <c r="K79" s="497"/>
      <c r="L79" s="17" t="str">
        <f t="shared" si="16"/>
        <v/>
      </c>
      <c r="M79" s="113">
        <f t="shared" si="17"/>
        <v>0</v>
      </c>
      <c r="N79" s="15" t="str">
        <f t="shared" si="18"/>
        <v/>
      </c>
    </row>
    <row r="80" spans="2:14" s="11" customFormat="1" ht="12" customHeight="1" x14ac:dyDescent="0.2">
      <c r="B80" s="16">
        <f>IF(ISBLANK('3-Budget + REVISE'!B71),"",'3-Budget + REVISE'!B71)</f>
        <v>0</v>
      </c>
      <c r="C80" s="520">
        <f>IF('3-Budget + REVISE'!S71=1,'3-Budget + REVISE'!E71,'4-EXPENSE 1st Period'!C80)</f>
        <v>0</v>
      </c>
      <c r="D80" s="449"/>
      <c r="E80" s="450"/>
      <c r="F80" s="444"/>
      <c r="G80" s="445"/>
      <c r="H80" s="519"/>
      <c r="I80" s="521">
        <f>F80+'4-EXPENSE 1st Period'!I80</f>
        <v>0</v>
      </c>
      <c r="J80" s="496"/>
      <c r="K80" s="497"/>
      <c r="L80" s="17" t="str">
        <f t="shared" si="16"/>
        <v/>
      </c>
      <c r="M80" s="113">
        <f t="shared" si="17"/>
        <v>0</v>
      </c>
      <c r="N80" s="15" t="str">
        <f t="shared" si="18"/>
        <v/>
      </c>
    </row>
    <row r="81" spans="2:14" s="11" customFormat="1" ht="12" customHeight="1" x14ac:dyDescent="0.2">
      <c r="B81" s="16">
        <f>IF(ISBLANK('3-Budget + REVISE'!B72),"",'3-Budget + REVISE'!B72)</f>
        <v>0</v>
      </c>
      <c r="C81" s="520">
        <f>IF('3-Budget + REVISE'!S72=1,'3-Budget + REVISE'!E72,'4-EXPENSE 1st Period'!C81)</f>
        <v>0</v>
      </c>
      <c r="D81" s="449"/>
      <c r="E81" s="450"/>
      <c r="F81" s="444"/>
      <c r="G81" s="445"/>
      <c r="H81" s="519"/>
      <c r="I81" s="521">
        <f>F81+'4-EXPENSE 1st Period'!I81</f>
        <v>0</v>
      </c>
      <c r="J81" s="496"/>
      <c r="K81" s="497"/>
      <c r="L81" s="17" t="str">
        <f t="shared" si="16"/>
        <v/>
      </c>
      <c r="M81" s="113">
        <f t="shared" si="17"/>
        <v>0</v>
      </c>
      <c r="N81" s="15" t="str">
        <f t="shared" si="18"/>
        <v/>
      </c>
    </row>
    <row r="82" spans="2:14" s="11" customFormat="1" ht="12" customHeight="1" x14ac:dyDescent="0.2">
      <c r="B82" s="16">
        <f>IF(ISBLANK('3-Budget + REVISE'!B73),"",'3-Budget + REVISE'!B73)</f>
        <v>0</v>
      </c>
      <c r="C82" s="520">
        <f>IF('3-Budget + REVISE'!S73=1,'3-Budget + REVISE'!E73,'4-EXPENSE 1st Period'!C82)</f>
        <v>0</v>
      </c>
      <c r="D82" s="449"/>
      <c r="E82" s="450"/>
      <c r="F82" s="444"/>
      <c r="G82" s="445"/>
      <c r="H82" s="519"/>
      <c r="I82" s="521">
        <f>F82+'4-EXPENSE 1st Period'!I82</f>
        <v>0</v>
      </c>
      <c r="J82" s="496"/>
      <c r="K82" s="497"/>
      <c r="L82" s="17" t="str">
        <f t="shared" si="16"/>
        <v/>
      </c>
      <c r="M82" s="113">
        <f t="shared" si="17"/>
        <v>0</v>
      </c>
      <c r="N82" s="15" t="str">
        <f t="shared" si="18"/>
        <v/>
      </c>
    </row>
    <row r="83" spans="2:14" s="11" customFormat="1" ht="12" customHeight="1" x14ac:dyDescent="0.2">
      <c r="B83" s="16">
        <f>IF(ISBLANK('3-Budget + REVISE'!B74),"",'3-Budget + REVISE'!B74)</f>
        <v>0</v>
      </c>
      <c r="C83" s="520">
        <f>IF('3-Budget + REVISE'!S74=1,'3-Budget + REVISE'!E74,'4-EXPENSE 1st Period'!C83)</f>
        <v>0</v>
      </c>
      <c r="D83" s="449"/>
      <c r="E83" s="450"/>
      <c r="F83" s="444"/>
      <c r="G83" s="445"/>
      <c r="H83" s="519"/>
      <c r="I83" s="521">
        <f>F83+'4-EXPENSE 1st Period'!I83</f>
        <v>0</v>
      </c>
      <c r="J83" s="496"/>
      <c r="K83" s="497"/>
      <c r="L83" s="17" t="str">
        <f t="shared" si="16"/>
        <v/>
      </c>
      <c r="M83" s="113">
        <f t="shared" si="17"/>
        <v>0</v>
      </c>
      <c r="N83" s="15" t="str">
        <f t="shared" si="18"/>
        <v/>
      </c>
    </row>
    <row r="84" spans="2:14" s="11" customFormat="1" ht="12" customHeight="1" x14ac:dyDescent="0.2">
      <c r="B84" s="18">
        <f>IF(ISBLANK('3-Budget + REVISE'!B75),"",'3-Budget + REVISE'!B75)</f>
        <v>0</v>
      </c>
      <c r="C84" s="520">
        <f>IF('3-Budget + REVISE'!S75=1,'3-Budget + REVISE'!E75,'4-EXPENSE 1st Period'!C84)</f>
        <v>0</v>
      </c>
      <c r="D84" s="449"/>
      <c r="E84" s="450"/>
      <c r="F84" s="444"/>
      <c r="G84" s="445"/>
      <c r="H84" s="519"/>
      <c r="I84" s="522">
        <f>F84+'4-EXPENSE 1st Period'!I84</f>
        <v>0</v>
      </c>
      <c r="J84" s="523"/>
      <c r="K84" s="524"/>
      <c r="L84" s="19" t="str">
        <f t="shared" si="16"/>
        <v/>
      </c>
      <c r="M84" s="114">
        <f t="shared" si="17"/>
        <v>0</v>
      </c>
      <c r="N84" s="15" t="str">
        <f t="shared" si="18"/>
        <v/>
      </c>
    </row>
    <row r="85" spans="2:14" s="11" customFormat="1" ht="12.75" customHeight="1" x14ac:dyDescent="0.2">
      <c r="B85" s="89" t="str">
        <f>IF(ISBLANK('3-Budget + REVISE'!B76),"",'3-Budget + REVISE'!B76)</f>
        <v>500 - EQUIPMENT</v>
      </c>
      <c r="C85" s="510">
        <f>SUM(C86:C95)</f>
        <v>0</v>
      </c>
      <c r="D85" s="510"/>
      <c r="E85" s="510"/>
      <c r="F85" s="510">
        <f t="shared" ref="F85" si="19">SUM(F86:F95)</f>
        <v>0</v>
      </c>
      <c r="G85" s="510"/>
      <c r="H85" s="510"/>
      <c r="I85" s="510">
        <f t="shared" ref="I85" si="20">SUM(I86:I95)</f>
        <v>0</v>
      </c>
      <c r="J85" s="510"/>
      <c r="K85" s="510"/>
      <c r="L85" s="108" t="str">
        <f t="shared" ref="L85:L95" si="21">IF(C85&gt;0,I85/C85,"")</f>
        <v/>
      </c>
      <c r="M85" s="118">
        <f t="shared" si="17"/>
        <v>0</v>
      </c>
      <c r="N85" s="10" t="str">
        <f t="shared" si="18"/>
        <v/>
      </c>
    </row>
    <row r="86" spans="2:14" s="11" customFormat="1" ht="12" customHeight="1" x14ac:dyDescent="0.2">
      <c r="B86" s="13">
        <f>IF(ISBLANK('3-Budget + REVISE'!B77),"",'3-Budget + REVISE'!B77)</f>
        <v>0</v>
      </c>
      <c r="C86" s="520">
        <f>IF('3-Budget + REVISE'!S77=1,'3-Budget + REVISE'!E77,'4-EXPENSE 1st Period'!C86)</f>
        <v>0</v>
      </c>
      <c r="D86" s="449"/>
      <c r="E86" s="450"/>
      <c r="F86" s="444"/>
      <c r="G86" s="445"/>
      <c r="H86" s="519"/>
      <c r="I86" s="520">
        <f>F86+'4-EXPENSE 1st Period'!I86</f>
        <v>0</v>
      </c>
      <c r="J86" s="449"/>
      <c r="K86" s="450"/>
      <c r="L86" s="14" t="str">
        <f t="shared" si="21"/>
        <v/>
      </c>
      <c r="M86" s="112">
        <f t="shared" ref="M86:M96" si="22">C86-I86</f>
        <v>0</v>
      </c>
      <c r="N86" s="15" t="str">
        <f t="shared" ref="N86:N96" si="23">IF(M86&lt;0, "!", "")</f>
        <v/>
      </c>
    </row>
    <row r="87" spans="2:14" s="11" customFormat="1" ht="12" customHeight="1" x14ac:dyDescent="0.2">
      <c r="B87" s="16">
        <f>IF(ISBLANK('3-Budget + REVISE'!B78),"",'3-Budget + REVISE'!B78)</f>
        <v>0</v>
      </c>
      <c r="C87" s="520">
        <f>IF('3-Budget + REVISE'!S78=1,'3-Budget + REVISE'!E78,'4-EXPENSE 1st Period'!C87)</f>
        <v>0</v>
      </c>
      <c r="D87" s="449"/>
      <c r="E87" s="450"/>
      <c r="F87" s="444"/>
      <c r="G87" s="445"/>
      <c r="H87" s="519"/>
      <c r="I87" s="521">
        <f>F87+'4-EXPENSE 1st Period'!I87</f>
        <v>0</v>
      </c>
      <c r="J87" s="496"/>
      <c r="K87" s="497"/>
      <c r="L87" s="17" t="str">
        <f t="shared" si="21"/>
        <v/>
      </c>
      <c r="M87" s="113">
        <f t="shared" si="22"/>
        <v>0</v>
      </c>
      <c r="N87" s="15" t="str">
        <f t="shared" si="23"/>
        <v/>
      </c>
    </row>
    <row r="88" spans="2:14" s="11" customFormat="1" ht="12" customHeight="1" x14ac:dyDescent="0.2">
      <c r="B88" s="16">
        <f>IF(ISBLANK('3-Budget + REVISE'!B79),"",'3-Budget + REVISE'!B79)</f>
        <v>0</v>
      </c>
      <c r="C88" s="520">
        <f>IF('3-Budget + REVISE'!S79=1,'3-Budget + REVISE'!E79,'4-EXPENSE 1st Period'!C88)</f>
        <v>0</v>
      </c>
      <c r="D88" s="449"/>
      <c r="E88" s="450"/>
      <c r="F88" s="444"/>
      <c r="G88" s="445"/>
      <c r="H88" s="519"/>
      <c r="I88" s="521">
        <f>F88+'4-EXPENSE 1st Period'!I88</f>
        <v>0</v>
      </c>
      <c r="J88" s="496"/>
      <c r="K88" s="497"/>
      <c r="L88" s="17" t="str">
        <f t="shared" si="21"/>
        <v/>
      </c>
      <c r="M88" s="113">
        <f t="shared" si="22"/>
        <v>0</v>
      </c>
      <c r="N88" s="15" t="str">
        <f t="shared" si="23"/>
        <v/>
      </c>
    </row>
    <row r="89" spans="2:14" s="11" customFormat="1" ht="12" customHeight="1" x14ac:dyDescent="0.2">
      <c r="B89" s="16">
        <f>IF(ISBLANK('3-Budget + REVISE'!B80),"",'3-Budget + REVISE'!B80)</f>
        <v>0</v>
      </c>
      <c r="C89" s="520">
        <f>IF('3-Budget + REVISE'!S80=1,'3-Budget + REVISE'!E80,'4-EXPENSE 1st Period'!C89)</f>
        <v>0</v>
      </c>
      <c r="D89" s="449"/>
      <c r="E89" s="450"/>
      <c r="F89" s="444"/>
      <c r="G89" s="445"/>
      <c r="H89" s="519"/>
      <c r="I89" s="521">
        <f>F89+'4-EXPENSE 1st Period'!I89</f>
        <v>0</v>
      </c>
      <c r="J89" s="496"/>
      <c r="K89" s="497"/>
      <c r="L89" s="17" t="str">
        <f t="shared" si="21"/>
        <v/>
      </c>
      <c r="M89" s="113">
        <f t="shared" si="22"/>
        <v>0</v>
      </c>
      <c r="N89" s="15" t="str">
        <f t="shared" si="23"/>
        <v/>
      </c>
    </row>
    <row r="90" spans="2:14" s="11" customFormat="1" ht="12" customHeight="1" x14ac:dyDescent="0.2">
      <c r="B90" s="16">
        <f>IF(ISBLANK('3-Budget + REVISE'!B81),"",'3-Budget + REVISE'!B81)</f>
        <v>0</v>
      </c>
      <c r="C90" s="520">
        <f>IF('3-Budget + REVISE'!S81=1,'3-Budget + REVISE'!E81,'4-EXPENSE 1st Period'!C90)</f>
        <v>0</v>
      </c>
      <c r="D90" s="449"/>
      <c r="E90" s="450"/>
      <c r="F90" s="444"/>
      <c r="G90" s="445"/>
      <c r="H90" s="519"/>
      <c r="I90" s="521">
        <f>F90+'4-EXPENSE 1st Period'!I90</f>
        <v>0</v>
      </c>
      <c r="J90" s="496"/>
      <c r="K90" s="497"/>
      <c r="L90" s="17" t="str">
        <f t="shared" si="21"/>
        <v/>
      </c>
      <c r="M90" s="113">
        <f t="shared" si="22"/>
        <v>0</v>
      </c>
      <c r="N90" s="15" t="str">
        <f t="shared" si="23"/>
        <v/>
      </c>
    </row>
    <row r="91" spans="2:14" s="11" customFormat="1" ht="12" customHeight="1" x14ac:dyDescent="0.2">
      <c r="B91" s="16">
        <f>IF(ISBLANK('3-Budget + REVISE'!B82),"",'3-Budget + REVISE'!B82)</f>
        <v>0</v>
      </c>
      <c r="C91" s="520">
        <f>IF('3-Budget + REVISE'!S82=1,'3-Budget + REVISE'!E82,'4-EXPENSE 1st Period'!C91)</f>
        <v>0</v>
      </c>
      <c r="D91" s="449"/>
      <c r="E91" s="450"/>
      <c r="F91" s="444"/>
      <c r="G91" s="445"/>
      <c r="H91" s="519"/>
      <c r="I91" s="521">
        <f>F91+'4-EXPENSE 1st Period'!I91</f>
        <v>0</v>
      </c>
      <c r="J91" s="496"/>
      <c r="K91" s="497"/>
      <c r="L91" s="17" t="str">
        <f t="shared" si="21"/>
        <v/>
      </c>
      <c r="M91" s="113">
        <f t="shared" si="22"/>
        <v>0</v>
      </c>
      <c r="N91" s="15" t="str">
        <f t="shared" si="23"/>
        <v/>
      </c>
    </row>
    <row r="92" spans="2:14" s="11" customFormat="1" ht="12" customHeight="1" x14ac:dyDescent="0.2">
      <c r="B92" s="16">
        <f>IF(ISBLANK('3-Budget + REVISE'!B83),"",'3-Budget + REVISE'!B83)</f>
        <v>0</v>
      </c>
      <c r="C92" s="520">
        <f>IF('3-Budget + REVISE'!S83=1,'3-Budget + REVISE'!E83,'4-EXPENSE 1st Period'!C92)</f>
        <v>0</v>
      </c>
      <c r="D92" s="449"/>
      <c r="E92" s="450"/>
      <c r="F92" s="444"/>
      <c r="G92" s="445"/>
      <c r="H92" s="519"/>
      <c r="I92" s="521">
        <f>F92+'4-EXPENSE 1st Period'!I92</f>
        <v>0</v>
      </c>
      <c r="J92" s="496"/>
      <c r="K92" s="497"/>
      <c r="L92" s="17" t="str">
        <f t="shared" si="21"/>
        <v/>
      </c>
      <c r="M92" s="113">
        <f t="shared" si="22"/>
        <v>0</v>
      </c>
      <c r="N92" s="15" t="str">
        <f t="shared" si="23"/>
        <v/>
      </c>
    </row>
    <row r="93" spans="2:14" s="11" customFormat="1" ht="12" customHeight="1" x14ac:dyDescent="0.2">
      <c r="B93" s="16">
        <f>IF(ISBLANK('3-Budget + REVISE'!B84),"",'3-Budget + REVISE'!B84)</f>
        <v>0</v>
      </c>
      <c r="C93" s="520">
        <f>IF('3-Budget + REVISE'!S84=1,'3-Budget + REVISE'!E84,'4-EXPENSE 1st Period'!C93)</f>
        <v>0</v>
      </c>
      <c r="D93" s="449"/>
      <c r="E93" s="450"/>
      <c r="F93" s="444"/>
      <c r="G93" s="445"/>
      <c r="H93" s="519"/>
      <c r="I93" s="521">
        <f>F93+'4-EXPENSE 1st Period'!I93</f>
        <v>0</v>
      </c>
      <c r="J93" s="496"/>
      <c r="K93" s="497"/>
      <c r="L93" s="17" t="str">
        <f t="shared" si="21"/>
        <v/>
      </c>
      <c r="M93" s="113">
        <f t="shared" si="22"/>
        <v>0</v>
      </c>
      <c r="N93" s="15" t="str">
        <f t="shared" si="23"/>
        <v/>
      </c>
    </row>
    <row r="94" spans="2:14" s="11" customFormat="1" ht="12" customHeight="1" x14ac:dyDescent="0.2">
      <c r="B94" s="16">
        <f>IF(ISBLANK('3-Budget + REVISE'!B85),"",'3-Budget + REVISE'!B85)</f>
        <v>0</v>
      </c>
      <c r="C94" s="520">
        <f>IF('3-Budget + REVISE'!S85=1,'3-Budget + REVISE'!E85,'4-EXPENSE 1st Period'!C94)</f>
        <v>0</v>
      </c>
      <c r="D94" s="449"/>
      <c r="E94" s="450"/>
      <c r="F94" s="444"/>
      <c r="G94" s="445"/>
      <c r="H94" s="519"/>
      <c r="I94" s="521">
        <f>F94+'4-EXPENSE 1st Period'!I94</f>
        <v>0</v>
      </c>
      <c r="J94" s="496"/>
      <c r="K94" s="497"/>
      <c r="L94" s="17" t="str">
        <f t="shared" si="21"/>
        <v/>
      </c>
      <c r="M94" s="113">
        <f t="shared" si="22"/>
        <v>0</v>
      </c>
      <c r="N94" s="15" t="str">
        <f t="shared" si="23"/>
        <v/>
      </c>
    </row>
    <row r="95" spans="2:14" s="11" customFormat="1" ht="12" customHeight="1" x14ac:dyDescent="0.2">
      <c r="B95" s="18">
        <f>IF(ISBLANK('3-Budget + REVISE'!B86),"",'3-Budget + REVISE'!B86)</f>
        <v>0</v>
      </c>
      <c r="C95" s="520">
        <f>IF('3-Budget + REVISE'!S86=1,'3-Budget + REVISE'!E86,'4-EXPENSE 1st Period'!C95)</f>
        <v>0</v>
      </c>
      <c r="D95" s="449"/>
      <c r="E95" s="450"/>
      <c r="F95" s="444"/>
      <c r="G95" s="445"/>
      <c r="H95" s="519"/>
      <c r="I95" s="522">
        <f>F95+'4-EXPENSE 1st Period'!I95</f>
        <v>0</v>
      </c>
      <c r="J95" s="523"/>
      <c r="K95" s="524"/>
      <c r="L95" s="19" t="str">
        <f t="shared" si="21"/>
        <v/>
      </c>
      <c r="M95" s="114">
        <f t="shared" si="22"/>
        <v>0</v>
      </c>
      <c r="N95" s="15" t="str">
        <f t="shared" si="23"/>
        <v/>
      </c>
    </row>
    <row r="96" spans="2:14" s="11" customFormat="1" ht="12.75" customHeight="1" x14ac:dyDescent="0.2">
      <c r="B96" s="89" t="str">
        <f>IF(ISBLANK('3-Budget + REVISE'!B87),"",'3-Budget + REVISE'!B87)</f>
        <v>600 - CONTRACTUAL</v>
      </c>
      <c r="C96" s="510">
        <f>SUM(C97:C106)</f>
        <v>0</v>
      </c>
      <c r="D96" s="510"/>
      <c r="E96" s="510"/>
      <c r="F96" s="510">
        <f t="shared" ref="F96" si="24">SUM(F97:F106)</f>
        <v>0</v>
      </c>
      <c r="G96" s="510"/>
      <c r="H96" s="510"/>
      <c r="I96" s="510">
        <f t="shared" ref="I96" si="25">SUM(I97:I106)</f>
        <v>0</v>
      </c>
      <c r="J96" s="510"/>
      <c r="K96" s="510"/>
      <c r="L96" s="108" t="str">
        <f t="shared" ref="L96:L106" si="26">IF(C96&gt;0,I96/C96,"")</f>
        <v/>
      </c>
      <c r="M96" s="118">
        <f t="shared" si="22"/>
        <v>0</v>
      </c>
      <c r="N96" s="10" t="str">
        <f t="shared" si="23"/>
        <v/>
      </c>
    </row>
    <row r="97" spans="2:14" s="11" customFormat="1" ht="12" customHeight="1" x14ac:dyDescent="0.2">
      <c r="B97" s="13">
        <f>IF(ISBLANK('3-Budget + REVISE'!B88),"",'3-Budget + REVISE'!B88)</f>
        <v>0</v>
      </c>
      <c r="C97" s="520">
        <f>IF('3-Budget + REVISE'!S88=1,'3-Budget + REVISE'!E88,'4-EXPENSE 1st Period'!C97)</f>
        <v>0</v>
      </c>
      <c r="D97" s="449"/>
      <c r="E97" s="450"/>
      <c r="F97" s="444"/>
      <c r="G97" s="445"/>
      <c r="H97" s="519"/>
      <c r="I97" s="520">
        <f>F97+'4-EXPENSE 1st Period'!I97</f>
        <v>0</v>
      </c>
      <c r="J97" s="449"/>
      <c r="K97" s="450"/>
      <c r="L97" s="14" t="str">
        <f t="shared" si="26"/>
        <v/>
      </c>
      <c r="M97" s="112">
        <f t="shared" ref="M97:M107" si="27">C97-I97</f>
        <v>0</v>
      </c>
      <c r="N97" s="15" t="str">
        <f t="shared" ref="N97:N107" si="28">IF(M97&lt;0, "!", "")</f>
        <v/>
      </c>
    </row>
    <row r="98" spans="2:14" s="11" customFormat="1" ht="12" customHeight="1" x14ac:dyDescent="0.2">
      <c r="B98" s="16">
        <f>IF(ISBLANK('3-Budget + REVISE'!B89),"",'3-Budget + REVISE'!B89)</f>
        <v>0</v>
      </c>
      <c r="C98" s="520">
        <f>IF('3-Budget + REVISE'!S89=1,'3-Budget + REVISE'!E89,'4-EXPENSE 1st Period'!C98)</f>
        <v>0</v>
      </c>
      <c r="D98" s="449"/>
      <c r="E98" s="450"/>
      <c r="F98" s="444"/>
      <c r="G98" s="445"/>
      <c r="H98" s="519"/>
      <c r="I98" s="521">
        <f>F98+'4-EXPENSE 1st Period'!I98</f>
        <v>0</v>
      </c>
      <c r="J98" s="496"/>
      <c r="K98" s="497"/>
      <c r="L98" s="17" t="str">
        <f t="shared" si="26"/>
        <v/>
      </c>
      <c r="M98" s="113">
        <f t="shared" si="27"/>
        <v>0</v>
      </c>
      <c r="N98" s="15" t="str">
        <f t="shared" si="28"/>
        <v/>
      </c>
    </row>
    <row r="99" spans="2:14" s="11" customFormat="1" ht="12" customHeight="1" x14ac:dyDescent="0.2">
      <c r="B99" s="16">
        <f>IF(ISBLANK('3-Budget + REVISE'!B90),"",'3-Budget + REVISE'!B90)</f>
        <v>0</v>
      </c>
      <c r="C99" s="520">
        <f>IF('3-Budget + REVISE'!S90=1,'3-Budget + REVISE'!E90,'4-EXPENSE 1st Period'!C99)</f>
        <v>0</v>
      </c>
      <c r="D99" s="449"/>
      <c r="E99" s="450"/>
      <c r="F99" s="444"/>
      <c r="G99" s="445"/>
      <c r="H99" s="519"/>
      <c r="I99" s="521">
        <f>F99+'4-EXPENSE 1st Period'!I99</f>
        <v>0</v>
      </c>
      <c r="J99" s="496"/>
      <c r="K99" s="497"/>
      <c r="L99" s="17" t="str">
        <f t="shared" si="26"/>
        <v/>
      </c>
      <c r="M99" s="113">
        <f t="shared" si="27"/>
        <v>0</v>
      </c>
      <c r="N99" s="15" t="str">
        <f t="shared" si="28"/>
        <v/>
      </c>
    </row>
    <row r="100" spans="2:14" s="11" customFormat="1" ht="12" customHeight="1" x14ac:dyDescent="0.2">
      <c r="B100" s="16">
        <f>IF(ISBLANK('3-Budget + REVISE'!B91),"",'3-Budget + REVISE'!B91)</f>
        <v>0</v>
      </c>
      <c r="C100" s="520">
        <f>IF('3-Budget + REVISE'!S91=1,'3-Budget + REVISE'!E91,'4-EXPENSE 1st Period'!C100)</f>
        <v>0</v>
      </c>
      <c r="D100" s="449"/>
      <c r="E100" s="450"/>
      <c r="F100" s="444"/>
      <c r="G100" s="445"/>
      <c r="H100" s="519"/>
      <c r="I100" s="521">
        <f>F100+'4-EXPENSE 1st Period'!I100</f>
        <v>0</v>
      </c>
      <c r="J100" s="496"/>
      <c r="K100" s="497"/>
      <c r="L100" s="17" t="str">
        <f t="shared" si="26"/>
        <v/>
      </c>
      <c r="M100" s="113">
        <f t="shared" si="27"/>
        <v>0</v>
      </c>
      <c r="N100" s="15" t="str">
        <f t="shared" si="28"/>
        <v/>
      </c>
    </row>
    <row r="101" spans="2:14" s="11" customFormat="1" ht="12" customHeight="1" x14ac:dyDescent="0.2">
      <c r="B101" s="16">
        <f>IF(ISBLANK('3-Budget + REVISE'!B92),"",'3-Budget + REVISE'!B92)</f>
        <v>0</v>
      </c>
      <c r="C101" s="520">
        <f>IF('3-Budget + REVISE'!S92=1,'3-Budget + REVISE'!E92,'4-EXPENSE 1st Period'!C101)</f>
        <v>0</v>
      </c>
      <c r="D101" s="449"/>
      <c r="E101" s="450"/>
      <c r="F101" s="444"/>
      <c r="G101" s="445"/>
      <c r="H101" s="519"/>
      <c r="I101" s="521">
        <f>F101+'4-EXPENSE 1st Period'!I101</f>
        <v>0</v>
      </c>
      <c r="J101" s="496"/>
      <c r="K101" s="497"/>
      <c r="L101" s="17" t="str">
        <f t="shared" si="26"/>
        <v/>
      </c>
      <c r="M101" s="113">
        <f t="shared" si="27"/>
        <v>0</v>
      </c>
      <c r="N101" s="15" t="str">
        <f t="shared" si="28"/>
        <v/>
      </c>
    </row>
    <row r="102" spans="2:14" s="11" customFormat="1" ht="12" customHeight="1" x14ac:dyDescent="0.2">
      <c r="B102" s="16">
        <f>IF(ISBLANK('3-Budget + REVISE'!B93),"",'3-Budget + REVISE'!B93)</f>
        <v>0</v>
      </c>
      <c r="C102" s="520">
        <f>IF('3-Budget + REVISE'!S93=1,'3-Budget + REVISE'!E93,'4-EXPENSE 1st Period'!C102)</f>
        <v>0</v>
      </c>
      <c r="D102" s="449"/>
      <c r="E102" s="450"/>
      <c r="F102" s="444"/>
      <c r="G102" s="445"/>
      <c r="H102" s="519"/>
      <c r="I102" s="521">
        <f>F102+'4-EXPENSE 1st Period'!I102</f>
        <v>0</v>
      </c>
      <c r="J102" s="496"/>
      <c r="K102" s="497"/>
      <c r="L102" s="17" t="str">
        <f t="shared" si="26"/>
        <v/>
      </c>
      <c r="M102" s="113">
        <f t="shared" si="27"/>
        <v>0</v>
      </c>
      <c r="N102" s="15" t="str">
        <f t="shared" si="28"/>
        <v/>
      </c>
    </row>
    <row r="103" spans="2:14" s="11" customFormat="1" ht="12" customHeight="1" x14ac:dyDescent="0.2">
      <c r="B103" s="16">
        <f>IF(ISBLANK('3-Budget + REVISE'!B94),"",'3-Budget + REVISE'!B94)</f>
        <v>0</v>
      </c>
      <c r="C103" s="520">
        <f>IF('3-Budget + REVISE'!S94=1,'3-Budget + REVISE'!E94,'4-EXPENSE 1st Period'!C103)</f>
        <v>0</v>
      </c>
      <c r="D103" s="449"/>
      <c r="E103" s="450"/>
      <c r="F103" s="444"/>
      <c r="G103" s="445"/>
      <c r="H103" s="519"/>
      <c r="I103" s="521">
        <f>F103+'4-EXPENSE 1st Period'!I103</f>
        <v>0</v>
      </c>
      <c r="J103" s="496"/>
      <c r="K103" s="497"/>
      <c r="L103" s="17" t="str">
        <f t="shared" si="26"/>
        <v/>
      </c>
      <c r="M103" s="113">
        <f t="shared" si="27"/>
        <v>0</v>
      </c>
      <c r="N103" s="15" t="str">
        <f t="shared" si="28"/>
        <v/>
      </c>
    </row>
    <row r="104" spans="2:14" s="11" customFormat="1" ht="12" customHeight="1" x14ac:dyDescent="0.2">
      <c r="B104" s="16">
        <f>IF(ISBLANK('3-Budget + REVISE'!B95),"",'3-Budget + REVISE'!B95)</f>
        <v>0</v>
      </c>
      <c r="C104" s="520">
        <f>IF('3-Budget + REVISE'!S95=1,'3-Budget + REVISE'!E95,'4-EXPENSE 1st Period'!C104)</f>
        <v>0</v>
      </c>
      <c r="D104" s="449"/>
      <c r="E104" s="450"/>
      <c r="F104" s="444"/>
      <c r="G104" s="445"/>
      <c r="H104" s="519"/>
      <c r="I104" s="521">
        <f>F104+'4-EXPENSE 1st Period'!I104</f>
        <v>0</v>
      </c>
      <c r="J104" s="496"/>
      <c r="K104" s="497"/>
      <c r="L104" s="17" t="str">
        <f t="shared" si="26"/>
        <v/>
      </c>
      <c r="M104" s="113">
        <f t="shared" si="27"/>
        <v>0</v>
      </c>
      <c r="N104" s="15" t="str">
        <f t="shared" si="28"/>
        <v/>
      </c>
    </row>
    <row r="105" spans="2:14" s="11" customFormat="1" ht="12" customHeight="1" x14ac:dyDescent="0.2">
      <c r="B105" s="16">
        <f>IF(ISBLANK('3-Budget + REVISE'!B96),"",'3-Budget + REVISE'!B96)</f>
        <v>0</v>
      </c>
      <c r="C105" s="520">
        <f>IF('3-Budget + REVISE'!S96=1,'3-Budget + REVISE'!E96,'4-EXPENSE 1st Period'!C105)</f>
        <v>0</v>
      </c>
      <c r="D105" s="449"/>
      <c r="E105" s="450"/>
      <c r="F105" s="444"/>
      <c r="G105" s="445"/>
      <c r="H105" s="519"/>
      <c r="I105" s="521">
        <f>F105+'4-EXPENSE 1st Period'!I105</f>
        <v>0</v>
      </c>
      <c r="J105" s="496"/>
      <c r="K105" s="497"/>
      <c r="L105" s="17" t="str">
        <f t="shared" si="26"/>
        <v/>
      </c>
      <c r="M105" s="113">
        <f t="shared" si="27"/>
        <v>0</v>
      </c>
      <c r="N105" s="15" t="str">
        <f t="shared" si="28"/>
        <v/>
      </c>
    </row>
    <row r="106" spans="2:14" s="11" customFormat="1" ht="12" customHeight="1" x14ac:dyDescent="0.2">
      <c r="B106" s="18">
        <f>IF(ISBLANK('3-Budget + REVISE'!B97),"",'3-Budget + REVISE'!B97)</f>
        <v>0</v>
      </c>
      <c r="C106" s="520">
        <f>IF('3-Budget + REVISE'!S97=1,'3-Budget + REVISE'!E97,'4-EXPENSE 1st Period'!C106)</f>
        <v>0</v>
      </c>
      <c r="D106" s="449"/>
      <c r="E106" s="450"/>
      <c r="F106" s="444"/>
      <c r="G106" s="445"/>
      <c r="H106" s="519"/>
      <c r="I106" s="522">
        <f>F106+'4-EXPENSE 1st Period'!I106</f>
        <v>0</v>
      </c>
      <c r="J106" s="523"/>
      <c r="K106" s="524"/>
      <c r="L106" s="19" t="str">
        <f t="shared" si="26"/>
        <v/>
      </c>
      <c r="M106" s="114">
        <f t="shared" si="27"/>
        <v>0</v>
      </c>
      <c r="N106" s="15" t="str">
        <f t="shared" si="28"/>
        <v/>
      </c>
    </row>
    <row r="107" spans="2:14" s="11" customFormat="1" ht="12.75" customHeight="1" x14ac:dyDescent="0.2">
      <c r="B107" s="89" t="str">
        <f>IF(ISBLANK('3-Budget + REVISE'!B98),"",'3-Budget + REVISE'!B98)</f>
        <v>700 - OPERATIONAL</v>
      </c>
      <c r="C107" s="510">
        <f>SUM(C108:C117)</f>
        <v>0</v>
      </c>
      <c r="D107" s="510"/>
      <c r="E107" s="510"/>
      <c r="F107" s="510">
        <f t="shared" ref="F107" si="29">SUM(F108:F117)</f>
        <v>0</v>
      </c>
      <c r="G107" s="510"/>
      <c r="H107" s="510"/>
      <c r="I107" s="510">
        <f t="shared" ref="I107" si="30">SUM(I108:I117)</f>
        <v>0</v>
      </c>
      <c r="J107" s="510"/>
      <c r="K107" s="510"/>
      <c r="L107" s="108" t="str">
        <f t="shared" ref="L107:L117" si="31">IF(C107&gt;0,I107/C107,"")</f>
        <v/>
      </c>
      <c r="M107" s="118">
        <f t="shared" si="27"/>
        <v>0</v>
      </c>
      <c r="N107" s="10" t="str">
        <f t="shared" si="28"/>
        <v/>
      </c>
    </row>
    <row r="108" spans="2:14" s="11" customFormat="1" ht="12" customHeight="1" x14ac:dyDescent="0.2">
      <c r="B108" s="13">
        <f>IF(ISBLANK('3-Budget + REVISE'!B99),"",'3-Budget + REVISE'!B99)</f>
        <v>0</v>
      </c>
      <c r="C108" s="520">
        <f>IF('3-Budget + REVISE'!S99=1,'3-Budget + REVISE'!E99,'4-EXPENSE 1st Period'!C108)</f>
        <v>0</v>
      </c>
      <c r="D108" s="449"/>
      <c r="E108" s="450"/>
      <c r="F108" s="444"/>
      <c r="G108" s="445"/>
      <c r="H108" s="519"/>
      <c r="I108" s="520">
        <f>F108+'4-EXPENSE 1st Period'!I108</f>
        <v>0</v>
      </c>
      <c r="J108" s="449"/>
      <c r="K108" s="450"/>
      <c r="L108" s="14" t="str">
        <f t="shared" si="31"/>
        <v/>
      </c>
      <c r="M108" s="112">
        <f t="shared" ref="M108:M118" si="32">C108-I108</f>
        <v>0</v>
      </c>
      <c r="N108" s="15" t="str">
        <f t="shared" ref="N108:N118" si="33">IF(M108&lt;0, "!", "")</f>
        <v/>
      </c>
    </row>
    <row r="109" spans="2:14" s="11" customFormat="1" ht="12" customHeight="1" x14ac:dyDescent="0.2">
      <c r="B109" s="16">
        <f>IF(ISBLANK('3-Budget + REVISE'!B100),"",'3-Budget + REVISE'!B100)</f>
        <v>0</v>
      </c>
      <c r="C109" s="520">
        <f>IF('3-Budget + REVISE'!S100=1,'3-Budget + REVISE'!E100,'4-EXPENSE 1st Period'!C109)</f>
        <v>0</v>
      </c>
      <c r="D109" s="449"/>
      <c r="E109" s="450"/>
      <c r="F109" s="444"/>
      <c r="G109" s="445"/>
      <c r="H109" s="519"/>
      <c r="I109" s="521">
        <f>F109+'4-EXPENSE 1st Period'!I109</f>
        <v>0</v>
      </c>
      <c r="J109" s="496"/>
      <c r="K109" s="497"/>
      <c r="L109" s="17" t="str">
        <f t="shared" si="31"/>
        <v/>
      </c>
      <c r="M109" s="113">
        <f t="shared" si="32"/>
        <v>0</v>
      </c>
      <c r="N109" s="15" t="str">
        <f t="shared" si="33"/>
        <v/>
      </c>
    </row>
    <row r="110" spans="2:14" s="11" customFormat="1" ht="12" customHeight="1" x14ac:dyDescent="0.2">
      <c r="B110" s="16">
        <f>IF(ISBLANK('3-Budget + REVISE'!B101),"",'3-Budget + REVISE'!B101)</f>
        <v>0</v>
      </c>
      <c r="C110" s="520">
        <f>IF('3-Budget + REVISE'!S101=1,'3-Budget + REVISE'!E101,'4-EXPENSE 1st Period'!C110)</f>
        <v>0</v>
      </c>
      <c r="D110" s="449"/>
      <c r="E110" s="450"/>
      <c r="F110" s="444"/>
      <c r="G110" s="445"/>
      <c r="H110" s="519"/>
      <c r="I110" s="521">
        <f>F110+'4-EXPENSE 1st Period'!I110</f>
        <v>0</v>
      </c>
      <c r="J110" s="496"/>
      <c r="K110" s="497"/>
      <c r="L110" s="17" t="str">
        <f t="shared" si="31"/>
        <v/>
      </c>
      <c r="M110" s="113">
        <f t="shared" si="32"/>
        <v>0</v>
      </c>
      <c r="N110" s="15" t="str">
        <f t="shared" si="33"/>
        <v/>
      </c>
    </row>
    <row r="111" spans="2:14" s="11" customFormat="1" ht="12" customHeight="1" x14ac:dyDescent="0.2">
      <c r="B111" s="16">
        <f>IF(ISBLANK('3-Budget + REVISE'!B102),"",'3-Budget + REVISE'!B102)</f>
        <v>0</v>
      </c>
      <c r="C111" s="520">
        <f>IF('3-Budget + REVISE'!S102=1,'3-Budget + REVISE'!E102,'4-EXPENSE 1st Period'!C111)</f>
        <v>0</v>
      </c>
      <c r="D111" s="449"/>
      <c r="E111" s="450"/>
      <c r="F111" s="444"/>
      <c r="G111" s="445"/>
      <c r="H111" s="519"/>
      <c r="I111" s="521">
        <f>F111+'4-EXPENSE 1st Period'!I111</f>
        <v>0</v>
      </c>
      <c r="J111" s="496"/>
      <c r="K111" s="497"/>
      <c r="L111" s="17" t="str">
        <f t="shared" si="31"/>
        <v/>
      </c>
      <c r="M111" s="113">
        <f t="shared" si="32"/>
        <v>0</v>
      </c>
      <c r="N111" s="15" t="str">
        <f t="shared" si="33"/>
        <v/>
      </c>
    </row>
    <row r="112" spans="2:14" s="11" customFormat="1" ht="12" customHeight="1" x14ac:dyDescent="0.2">
      <c r="B112" s="16">
        <f>IF(ISBLANK('3-Budget + REVISE'!B103),"",'3-Budget + REVISE'!B103)</f>
        <v>0</v>
      </c>
      <c r="C112" s="520">
        <f>IF('3-Budget + REVISE'!S103=1,'3-Budget + REVISE'!E103,'4-EXPENSE 1st Period'!C112)</f>
        <v>0</v>
      </c>
      <c r="D112" s="449"/>
      <c r="E112" s="450"/>
      <c r="F112" s="444"/>
      <c r="G112" s="445"/>
      <c r="H112" s="519"/>
      <c r="I112" s="521">
        <f>F112+'4-EXPENSE 1st Period'!I112</f>
        <v>0</v>
      </c>
      <c r="J112" s="496"/>
      <c r="K112" s="497"/>
      <c r="L112" s="17" t="str">
        <f t="shared" si="31"/>
        <v/>
      </c>
      <c r="M112" s="113">
        <f t="shared" si="32"/>
        <v>0</v>
      </c>
      <c r="N112" s="15" t="str">
        <f t="shared" si="33"/>
        <v/>
      </c>
    </row>
    <row r="113" spans="2:14" s="11" customFormat="1" ht="12" customHeight="1" x14ac:dyDescent="0.2">
      <c r="B113" s="16">
        <f>IF(ISBLANK('3-Budget + REVISE'!B104),"",'3-Budget + REVISE'!B104)</f>
        <v>0</v>
      </c>
      <c r="C113" s="520">
        <f>IF('3-Budget + REVISE'!S104=1,'3-Budget + REVISE'!E104,'4-EXPENSE 1st Period'!C113)</f>
        <v>0</v>
      </c>
      <c r="D113" s="449"/>
      <c r="E113" s="450"/>
      <c r="F113" s="444"/>
      <c r="G113" s="445"/>
      <c r="H113" s="519"/>
      <c r="I113" s="521">
        <f>F113+'4-EXPENSE 1st Period'!I113</f>
        <v>0</v>
      </c>
      <c r="J113" s="496"/>
      <c r="K113" s="497"/>
      <c r="L113" s="17" t="str">
        <f t="shared" si="31"/>
        <v/>
      </c>
      <c r="M113" s="113">
        <f t="shared" si="32"/>
        <v>0</v>
      </c>
      <c r="N113" s="15" t="str">
        <f t="shared" si="33"/>
        <v/>
      </c>
    </row>
    <row r="114" spans="2:14" s="11" customFormat="1" ht="12" customHeight="1" x14ac:dyDescent="0.2">
      <c r="B114" s="16">
        <f>IF(ISBLANK('3-Budget + REVISE'!B105),"",'3-Budget + REVISE'!B105)</f>
        <v>0</v>
      </c>
      <c r="C114" s="520">
        <f>IF('3-Budget + REVISE'!S105=1,'3-Budget + REVISE'!E105,'4-EXPENSE 1st Period'!C114)</f>
        <v>0</v>
      </c>
      <c r="D114" s="449"/>
      <c r="E114" s="450"/>
      <c r="F114" s="444"/>
      <c r="G114" s="445"/>
      <c r="H114" s="519"/>
      <c r="I114" s="521">
        <f>F114+'4-EXPENSE 1st Period'!I114</f>
        <v>0</v>
      </c>
      <c r="J114" s="496"/>
      <c r="K114" s="497"/>
      <c r="L114" s="17" t="str">
        <f t="shared" si="31"/>
        <v/>
      </c>
      <c r="M114" s="113">
        <f t="shared" si="32"/>
        <v>0</v>
      </c>
      <c r="N114" s="15" t="str">
        <f t="shared" si="33"/>
        <v/>
      </c>
    </row>
    <row r="115" spans="2:14" s="11" customFormat="1" ht="12" customHeight="1" x14ac:dyDescent="0.2">
      <c r="B115" s="16">
        <f>IF(ISBLANK('3-Budget + REVISE'!B106),"",'3-Budget + REVISE'!B106)</f>
        <v>0</v>
      </c>
      <c r="C115" s="520">
        <f>IF('3-Budget + REVISE'!S106=1,'3-Budget + REVISE'!E106,'4-EXPENSE 1st Period'!C115)</f>
        <v>0</v>
      </c>
      <c r="D115" s="449"/>
      <c r="E115" s="450"/>
      <c r="F115" s="444"/>
      <c r="G115" s="445"/>
      <c r="H115" s="519"/>
      <c r="I115" s="521">
        <f>F115+'4-EXPENSE 1st Period'!I115</f>
        <v>0</v>
      </c>
      <c r="J115" s="496"/>
      <c r="K115" s="497"/>
      <c r="L115" s="17" t="str">
        <f t="shared" si="31"/>
        <v/>
      </c>
      <c r="M115" s="113">
        <f t="shared" si="32"/>
        <v>0</v>
      </c>
      <c r="N115" s="15" t="str">
        <f t="shared" si="33"/>
        <v/>
      </c>
    </row>
    <row r="116" spans="2:14" s="11" customFormat="1" ht="12" customHeight="1" x14ac:dyDescent="0.2">
      <c r="B116" s="16">
        <f>IF(ISBLANK('3-Budget + REVISE'!B107),"",'3-Budget + REVISE'!B107)</f>
        <v>0</v>
      </c>
      <c r="C116" s="520">
        <f>IF('3-Budget + REVISE'!S107=1,'3-Budget + REVISE'!E107,'4-EXPENSE 1st Period'!C116)</f>
        <v>0</v>
      </c>
      <c r="D116" s="449"/>
      <c r="E116" s="450"/>
      <c r="F116" s="444"/>
      <c r="G116" s="445"/>
      <c r="H116" s="519"/>
      <c r="I116" s="521">
        <f>F116+'4-EXPENSE 1st Period'!I116</f>
        <v>0</v>
      </c>
      <c r="J116" s="496"/>
      <c r="K116" s="497"/>
      <c r="L116" s="17" t="str">
        <f t="shared" si="31"/>
        <v/>
      </c>
      <c r="M116" s="113">
        <f t="shared" si="32"/>
        <v>0</v>
      </c>
      <c r="N116" s="15" t="str">
        <f t="shared" si="33"/>
        <v/>
      </c>
    </row>
    <row r="117" spans="2:14" s="11" customFormat="1" ht="12" customHeight="1" x14ac:dyDescent="0.2">
      <c r="B117" s="18">
        <f>IF(ISBLANK('3-Budget + REVISE'!B108),"",'3-Budget + REVISE'!B108)</f>
        <v>0</v>
      </c>
      <c r="C117" s="520">
        <f>IF('3-Budget + REVISE'!S108=1,'3-Budget + REVISE'!E108,'4-EXPENSE 1st Period'!C117)</f>
        <v>0</v>
      </c>
      <c r="D117" s="449"/>
      <c r="E117" s="450"/>
      <c r="F117" s="444"/>
      <c r="G117" s="445"/>
      <c r="H117" s="519"/>
      <c r="I117" s="522">
        <f>F117+'4-EXPENSE 1st Period'!I117</f>
        <v>0</v>
      </c>
      <c r="J117" s="523"/>
      <c r="K117" s="524"/>
      <c r="L117" s="19" t="str">
        <f t="shared" si="31"/>
        <v/>
      </c>
      <c r="M117" s="114">
        <f t="shared" si="32"/>
        <v>0</v>
      </c>
      <c r="N117" s="15" t="str">
        <f t="shared" si="33"/>
        <v/>
      </c>
    </row>
    <row r="118" spans="2:14" s="11" customFormat="1" ht="12.75" customHeight="1" x14ac:dyDescent="0.2">
      <c r="B118" s="89" t="str">
        <f>IF(ISBLANK('3-Budget + REVISE'!B109),"",'3-Budget + REVISE'!B109)</f>
        <v>800 - (identify category)</v>
      </c>
      <c r="C118" s="510">
        <f>SUM(C119:C128)</f>
        <v>0</v>
      </c>
      <c r="D118" s="510"/>
      <c r="E118" s="510"/>
      <c r="F118" s="510">
        <f t="shared" ref="F118" si="34">SUM(F119:F128)</f>
        <v>0</v>
      </c>
      <c r="G118" s="510"/>
      <c r="H118" s="510"/>
      <c r="I118" s="510">
        <f t="shared" ref="I118" si="35">SUM(I119:I128)</f>
        <v>0</v>
      </c>
      <c r="J118" s="510"/>
      <c r="K118" s="510"/>
      <c r="L118" s="108" t="str">
        <f t="shared" ref="L118:L128" si="36">IF(C118&gt;0,I118/C118,"")</f>
        <v/>
      </c>
      <c r="M118" s="118">
        <f t="shared" si="32"/>
        <v>0</v>
      </c>
      <c r="N118" s="10" t="str">
        <f t="shared" si="33"/>
        <v/>
      </c>
    </row>
    <row r="119" spans="2:14" s="11" customFormat="1" ht="12" customHeight="1" x14ac:dyDescent="0.2">
      <c r="B119" s="13">
        <f>IF(ISBLANK('3-Budget + REVISE'!B110),"",'3-Budget + REVISE'!B110)</f>
        <v>0</v>
      </c>
      <c r="C119" s="520">
        <f>IF('3-Budget + REVISE'!S110=1,'3-Budget + REVISE'!E110,'4-EXPENSE 1st Period'!C119)</f>
        <v>0</v>
      </c>
      <c r="D119" s="449"/>
      <c r="E119" s="450"/>
      <c r="F119" s="444"/>
      <c r="G119" s="445"/>
      <c r="H119" s="519"/>
      <c r="I119" s="520">
        <f>F119+'4-EXPENSE 1st Period'!I119</f>
        <v>0</v>
      </c>
      <c r="J119" s="449"/>
      <c r="K119" s="450"/>
      <c r="L119" s="14" t="str">
        <f t="shared" si="36"/>
        <v/>
      </c>
      <c r="M119" s="112">
        <f t="shared" ref="M119:M129" si="37">C119-I119</f>
        <v>0</v>
      </c>
      <c r="N119" s="15" t="str">
        <f t="shared" ref="N119:N129" si="38">IF(M119&lt;0, "!", "")</f>
        <v/>
      </c>
    </row>
    <row r="120" spans="2:14" s="11" customFormat="1" ht="12" customHeight="1" x14ac:dyDescent="0.2">
      <c r="B120" s="16">
        <f>IF(ISBLANK('3-Budget + REVISE'!B111),"",'3-Budget + REVISE'!B111)</f>
        <v>0</v>
      </c>
      <c r="C120" s="520">
        <f>IF('3-Budget + REVISE'!S111=1,'3-Budget + REVISE'!E111,'4-EXPENSE 1st Period'!C120)</f>
        <v>0</v>
      </c>
      <c r="D120" s="449"/>
      <c r="E120" s="450"/>
      <c r="F120" s="444"/>
      <c r="G120" s="445"/>
      <c r="H120" s="519"/>
      <c r="I120" s="521">
        <f>F120+'4-EXPENSE 1st Period'!I120</f>
        <v>0</v>
      </c>
      <c r="J120" s="496"/>
      <c r="K120" s="497"/>
      <c r="L120" s="17" t="str">
        <f t="shared" si="36"/>
        <v/>
      </c>
      <c r="M120" s="113">
        <f t="shared" si="37"/>
        <v>0</v>
      </c>
      <c r="N120" s="15" t="str">
        <f t="shared" si="38"/>
        <v/>
      </c>
    </row>
    <row r="121" spans="2:14" s="11" customFormat="1" ht="12" customHeight="1" x14ac:dyDescent="0.2">
      <c r="B121" s="16">
        <f>IF(ISBLANK('3-Budget + REVISE'!B112),"",'3-Budget + REVISE'!B112)</f>
        <v>0</v>
      </c>
      <c r="C121" s="520">
        <f>IF('3-Budget + REVISE'!S112=1,'3-Budget + REVISE'!E112,'4-EXPENSE 1st Period'!C121)</f>
        <v>0</v>
      </c>
      <c r="D121" s="449"/>
      <c r="E121" s="450"/>
      <c r="F121" s="444"/>
      <c r="G121" s="445"/>
      <c r="H121" s="519"/>
      <c r="I121" s="521">
        <f>F121+'4-EXPENSE 1st Period'!I121</f>
        <v>0</v>
      </c>
      <c r="J121" s="496"/>
      <c r="K121" s="497"/>
      <c r="L121" s="17" t="str">
        <f t="shared" si="36"/>
        <v/>
      </c>
      <c r="M121" s="113">
        <f t="shared" si="37"/>
        <v>0</v>
      </c>
      <c r="N121" s="15" t="str">
        <f t="shared" si="38"/>
        <v/>
      </c>
    </row>
    <row r="122" spans="2:14" s="11" customFormat="1" ht="12" customHeight="1" x14ac:dyDescent="0.2">
      <c r="B122" s="16">
        <f>IF(ISBLANK('3-Budget + REVISE'!B113),"",'3-Budget + REVISE'!B113)</f>
        <v>0</v>
      </c>
      <c r="C122" s="520">
        <f>IF('3-Budget + REVISE'!S113=1,'3-Budget + REVISE'!E113,'4-EXPENSE 1st Period'!C122)</f>
        <v>0</v>
      </c>
      <c r="D122" s="449"/>
      <c r="E122" s="450"/>
      <c r="F122" s="444"/>
      <c r="G122" s="445"/>
      <c r="H122" s="519"/>
      <c r="I122" s="521">
        <f>F122+'4-EXPENSE 1st Period'!I122</f>
        <v>0</v>
      </c>
      <c r="J122" s="496"/>
      <c r="K122" s="497"/>
      <c r="L122" s="17" t="str">
        <f t="shared" si="36"/>
        <v/>
      </c>
      <c r="M122" s="113">
        <f t="shared" si="37"/>
        <v>0</v>
      </c>
      <c r="N122" s="15" t="str">
        <f t="shared" si="38"/>
        <v/>
      </c>
    </row>
    <row r="123" spans="2:14" s="11" customFormat="1" ht="12" customHeight="1" x14ac:dyDescent="0.2">
      <c r="B123" s="16">
        <f>IF(ISBLANK('3-Budget + REVISE'!B114),"",'3-Budget + REVISE'!B114)</f>
        <v>0</v>
      </c>
      <c r="C123" s="520">
        <f>IF('3-Budget + REVISE'!S114=1,'3-Budget + REVISE'!E114,'4-EXPENSE 1st Period'!C123)</f>
        <v>0</v>
      </c>
      <c r="D123" s="449"/>
      <c r="E123" s="450"/>
      <c r="F123" s="444"/>
      <c r="G123" s="445"/>
      <c r="H123" s="519"/>
      <c r="I123" s="521">
        <f>F123+'4-EXPENSE 1st Period'!I123</f>
        <v>0</v>
      </c>
      <c r="J123" s="496"/>
      <c r="K123" s="497"/>
      <c r="L123" s="17" t="str">
        <f t="shared" si="36"/>
        <v/>
      </c>
      <c r="M123" s="113">
        <f t="shared" si="37"/>
        <v>0</v>
      </c>
      <c r="N123" s="15" t="str">
        <f t="shared" si="38"/>
        <v/>
      </c>
    </row>
    <row r="124" spans="2:14" s="11" customFormat="1" ht="12" customHeight="1" x14ac:dyDescent="0.2">
      <c r="B124" s="16">
        <f>IF(ISBLANK('3-Budget + REVISE'!B115),"",'3-Budget + REVISE'!B115)</f>
        <v>0</v>
      </c>
      <c r="C124" s="520">
        <f>IF('3-Budget + REVISE'!S115=1,'3-Budget + REVISE'!E115,'4-EXPENSE 1st Period'!C124)</f>
        <v>0</v>
      </c>
      <c r="D124" s="449"/>
      <c r="E124" s="450"/>
      <c r="F124" s="444"/>
      <c r="G124" s="445"/>
      <c r="H124" s="519"/>
      <c r="I124" s="521">
        <f>F124+'4-EXPENSE 1st Period'!I124</f>
        <v>0</v>
      </c>
      <c r="J124" s="496"/>
      <c r="K124" s="497"/>
      <c r="L124" s="17" t="str">
        <f t="shared" si="36"/>
        <v/>
      </c>
      <c r="M124" s="113">
        <f t="shared" si="37"/>
        <v>0</v>
      </c>
      <c r="N124" s="15" t="str">
        <f t="shared" si="38"/>
        <v/>
      </c>
    </row>
    <row r="125" spans="2:14" s="11" customFormat="1" ht="12" customHeight="1" x14ac:dyDescent="0.2">
      <c r="B125" s="16">
        <f>IF(ISBLANK('3-Budget + REVISE'!B116),"",'3-Budget + REVISE'!B116)</f>
        <v>0</v>
      </c>
      <c r="C125" s="520">
        <f>IF('3-Budget + REVISE'!S116=1,'3-Budget + REVISE'!E116,'4-EXPENSE 1st Period'!C125)</f>
        <v>0</v>
      </c>
      <c r="D125" s="449"/>
      <c r="E125" s="450"/>
      <c r="F125" s="444"/>
      <c r="G125" s="445"/>
      <c r="H125" s="519"/>
      <c r="I125" s="521">
        <f>F125+'4-EXPENSE 1st Period'!I125</f>
        <v>0</v>
      </c>
      <c r="J125" s="496"/>
      <c r="K125" s="497"/>
      <c r="L125" s="17" t="str">
        <f t="shared" si="36"/>
        <v/>
      </c>
      <c r="M125" s="113">
        <f t="shared" si="37"/>
        <v>0</v>
      </c>
      <c r="N125" s="15" t="str">
        <f t="shared" si="38"/>
        <v/>
      </c>
    </row>
    <row r="126" spans="2:14" s="11" customFormat="1" ht="12" customHeight="1" x14ac:dyDescent="0.2">
      <c r="B126" s="16">
        <f>IF(ISBLANK('3-Budget + REVISE'!B117),"",'3-Budget + REVISE'!B117)</f>
        <v>0</v>
      </c>
      <c r="C126" s="520">
        <f>IF('3-Budget + REVISE'!S117=1,'3-Budget + REVISE'!E117,'4-EXPENSE 1st Period'!C126)</f>
        <v>0</v>
      </c>
      <c r="D126" s="449"/>
      <c r="E126" s="450"/>
      <c r="F126" s="444"/>
      <c r="G126" s="445"/>
      <c r="H126" s="519"/>
      <c r="I126" s="521">
        <f>F126+'4-EXPENSE 1st Period'!I126</f>
        <v>0</v>
      </c>
      <c r="J126" s="496"/>
      <c r="K126" s="497"/>
      <c r="L126" s="17" t="str">
        <f t="shared" si="36"/>
        <v/>
      </c>
      <c r="M126" s="113">
        <f t="shared" si="37"/>
        <v>0</v>
      </c>
      <c r="N126" s="15" t="str">
        <f t="shared" si="38"/>
        <v/>
      </c>
    </row>
    <row r="127" spans="2:14" s="11" customFormat="1" ht="12" customHeight="1" x14ac:dyDescent="0.2">
      <c r="B127" s="16">
        <f>IF(ISBLANK('3-Budget + REVISE'!B118),"",'3-Budget + REVISE'!B118)</f>
        <v>0</v>
      </c>
      <c r="C127" s="520">
        <f>IF('3-Budget + REVISE'!S118=1,'3-Budget + REVISE'!E118,'4-EXPENSE 1st Period'!C127)</f>
        <v>0</v>
      </c>
      <c r="D127" s="449"/>
      <c r="E127" s="450"/>
      <c r="F127" s="444"/>
      <c r="G127" s="445"/>
      <c r="H127" s="519"/>
      <c r="I127" s="521">
        <f>F127+'4-EXPENSE 1st Period'!I127</f>
        <v>0</v>
      </c>
      <c r="J127" s="496"/>
      <c r="K127" s="497"/>
      <c r="L127" s="17" t="str">
        <f t="shared" si="36"/>
        <v/>
      </c>
      <c r="M127" s="113">
        <f t="shared" si="37"/>
        <v>0</v>
      </c>
      <c r="N127" s="15" t="str">
        <f t="shared" si="38"/>
        <v/>
      </c>
    </row>
    <row r="128" spans="2:14" s="11" customFormat="1" ht="12" customHeight="1" x14ac:dyDescent="0.2">
      <c r="B128" s="18">
        <f>IF(ISBLANK('3-Budget + REVISE'!B119),"",'3-Budget + REVISE'!B119)</f>
        <v>0</v>
      </c>
      <c r="C128" s="520">
        <f>IF('3-Budget + REVISE'!S119=1,'3-Budget + REVISE'!E119,'4-EXPENSE 1st Period'!C128)</f>
        <v>0</v>
      </c>
      <c r="D128" s="449"/>
      <c r="E128" s="450"/>
      <c r="F128" s="444"/>
      <c r="G128" s="445"/>
      <c r="H128" s="519"/>
      <c r="I128" s="522">
        <f>F128+'4-EXPENSE 1st Period'!I128</f>
        <v>0</v>
      </c>
      <c r="J128" s="523"/>
      <c r="K128" s="524"/>
      <c r="L128" s="19" t="str">
        <f t="shared" si="36"/>
        <v/>
      </c>
      <c r="M128" s="114">
        <f t="shared" si="37"/>
        <v>0</v>
      </c>
      <c r="N128" s="15" t="str">
        <f t="shared" si="38"/>
        <v/>
      </c>
    </row>
    <row r="129" spans="2:14" s="11" customFormat="1" ht="12.75" customHeight="1" x14ac:dyDescent="0.2">
      <c r="B129" s="89" t="str">
        <f>IF(ISBLANK('3-Budget + REVISE'!B120),"",'3-Budget + REVISE'!B120)</f>
        <v>900 - Indirect Costs</v>
      </c>
      <c r="C129" s="447">
        <f>SUM(C130)</f>
        <v>0</v>
      </c>
      <c r="D129" s="447"/>
      <c r="E129" s="447"/>
      <c r="F129" s="447">
        <f t="shared" ref="F129" si="39">SUM(F130)</f>
        <v>0</v>
      </c>
      <c r="G129" s="447"/>
      <c r="H129" s="447"/>
      <c r="I129" s="447">
        <f t="shared" ref="I129" si="40">SUM(I130)</f>
        <v>0</v>
      </c>
      <c r="J129" s="447"/>
      <c r="K129" s="447"/>
      <c r="L129" s="108" t="str">
        <f>IF(C129&gt;0,I129/C129,"")</f>
        <v/>
      </c>
      <c r="M129" s="118">
        <f t="shared" si="37"/>
        <v>0</v>
      </c>
      <c r="N129" s="10" t="str">
        <f t="shared" si="38"/>
        <v/>
      </c>
    </row>
    <row r="130" spans="2:14" s="11" customFormat="1" ht="12" customHeight="1" x14ac:dyDescent="0.2">
      <c r="B130" s="13" t="str">
        <f>IF(ISBLANK('3-Budget + REVISE'!B121),"",'3-Budget + REVISE'!B121)</f>
        <v>use "Indirect Cost Calculator"</v>
      </c>
      <c r="C130" s="520">
        <f>IF('3-Budget + REVISE'!S121=1,'3-Budget + REVISE'!E121,'4-EXPENSE 1st Period'!C130)</f>
        <v>0</v>
      </c>
      <c r="D130" s="449"/>
      <c r="E130" s="450"/>
      <c r="F130" s="451"/>
      <c r="G130" s="452"/>
      <c r="H130" s="554"/>
      <c r="I130" s="520">
        <f>F130+'4-EXPENSE 1st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F131+'4-EXPENSE 1st Period'!I131</f>
        <v>0</v>
      </c>
      <c r="J131" s="490"/>
      <c r="K131" s="491"/>
      <c r="L131" s="93" t="str">
        <f>IF(C131&gt;0,I131/C131,"")</f>
        <v/>
      </c>
      <c r="M131" s="115">
        <f>C131-I131</f>
        <v>0</v>
      </c>
      <c r="N131" s="15" t="str">
        <f>IF(M131&lt;0, "!", "")</f>
        <v/>
      </c>
    </row>
    <row r="132" spans="2:14" ht="16.149999999999999"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2nd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row r="137" spans="2:14" x14ac:dyDescent="0.2">
      <c r="B137" s="249"/>
      <c r="C137" s="31"/>
      <c r="D137" s="256"/>
      <c r="E137" s="256"/>
      <c r="F137" s="256"/>
      <c r="G137" s="256"/>
      <c r="H137" s="256"/>
      <c r="I137" s="256"/>
      <c r="J137" s="256"/>
      <c r="K137" s="534"/>
      <c r="L137" s="535"/>
      <c r="M137" s="535"/>
    </row>
  </sheetData>
  <sheetProtection algorithmName="SHA-512" hashValue="Dgi/VzCKLpKmXwKAW1TNG91KQro98nDiCyRzn44MvaQ0pPBBZJtySJJZelEW5yqdbiXfBsKpfzUyviuTiIHBWg==" saltValue="85kAJT5QXTmXiucgjzOdxA==" spinCount="100000" sheet="1" objects="1" scenarios="1"/>
  <mergeCells count="377">
    <mergeCell ref="I51:K51"/>
    <mergeCell ref="I52:K52"/>
    <mergeCell ref="I53:K53"/>
    <mergeCell ref="C48:E48"/>
    <mergeCell ref="C49:E49"/>
    <mergeCell ref="C50:E50"/>
    <mergeCell ref="C51:E51"/>
    <mergeCell ref="C52:E52"/>
    <mergeCell ref="C53:E53"/>
    <mergeCell ref="F51:H51"/>
    <mergeCell ref="F52:H52"/>
    <mergeCell ref="F53:H53"/>
    <mergeCell ref="F45:H45"/>
    <mergeCell ref="F46:H46"/>
    <mergeCell ref="F47:H47"/>
    <mergeCell ref="F48:H48"/>
    <mergeCell ref="F49:H49"/>
    <mergeCell ref="F50:H50"/>
    <mergeCell ref="I48:K48"/>
    <mergeCell ref="I49:K49"/>
    <mergeCell ref="I50:K50"/>
    <mergeCell ref="I29:K29"/>
    <mergeCell ref="I30:K30"/>
    <mergeCell ref="I31:K31"/>
    <mergeCell ref="C42:E42"/>
    <mergeCell ref="C43:E43"/>
    <mergeCell ref="C44:E44"/>
    <mergeCell ref="C45:E45"/>
    <mergeCell ref="C46:E46"/>
    <mergeCell ref="C47:E47"/>
    <mergeCell ref="I42:K42"/>
    <mergeCell ref="I43:K43"/>
    <mergeCell ref="I44:K44"/>
    <mergeCell ref="I45:K45"/>
    <mergeCell ref="I46:K46"/>
    <mergeCell ref="I47:K47"/>
    <mergeCell ref="C29:E29"/>
    <mergeCell ref="C30:E30"/>
    <mergeCell ref="C31:E31"/>
    <mergeCell ref="F29:H29"/>
    <mergeCell ref="F30:H30"/>
    <mergeCell ref="F31:H31"/>
    <mergeCell ref="F42:H42"/>
    <mergeCell ref="F43:H43"/>
    <mergeCell ref="F44:H44"/>
    <mergeCell ref="I20:K20"/>
    <mergeCell ref="I21:K21"/>
    <mergeCell ref="I22:K22"/>
    <mergeCell ref="I23:K23"/>
    <mergeCell ref="I24:K24"/>
    <mergeCell ref="I25:K25"/>
    <mergeCell ref="I26:K26"/>
    <mergeCell ref="I27:K27"/>
    <mergeCell ref="I28:K28"/>
    <mergeCell ref="F20:H20"/>
    <mergeCell ref="F21:H21"/>
    <mergeCell ref="F22:H22"/>
    <mergeCell ref="F23:H23"/>
    <mergeCell ref="F24:H24"/>
    <mergeCell ref="F25:H25"/>
    <mergeCell ref="F26:H26"/>
    <mergeCell ref="F27:H27"/>
    <mergeCell ref="F28:H28"/>
    <mergeCell ref="C20:E20"/>
    <mergeCell ref="C21:E21"/>
    <mergeCell ref="C22:E22"/>
    <mergeCell ref="C23:E23"/>
    <mergeCell ref="C24:E24"/>
    <mergeCell ref="C25:E25"/>
    <mergeCell ref="C26:E26"/>
    <mergeCell ref="C27:E27"/>
    <mergeCell ref="C28:E28"/>
    <mergeCell ref="I107:K107"/>
    <mergeCell ref="C118:E118"/>
    <mergeCell ref="F118:H118"/>
    <mergeCell ref="I118:K118"/>
    <mergeCell ref="C129:E129"/>
    <mergeCell ref="F129:H129"/>
    <mergeCell ref="I129:K129"/>
    <mergeCell ref="I63:K63"/>
    <mergeCell ref="C74:E74"/>
    <mergeCell ref="F74:H74"/>
    <mergeCell ref="I74:K74"/>
    <mergeCell ref="C85:E85"/>
    <mergeCell ref="F85:H85"/>
    <mergeCell ref="I85:K85"/>
    <mergeCell ref="C96:E96"/>
    <mergeCell ref="F96:H96"/>
    <mergeCell ref="I96:K96"/>
    <mergeCell ref="I114:K114"/>
    <mergeCell ref="I115:K115"/>
    <mergeCell ref="I116:K116"/>
    <mergeCell ref="I117:K117"/>
    <mergeCell ref="I119:K119"/>
    <mergeCell ref="I120:K120"/>
    <mergeCell ref="I121:K121"/>
    <mergeCell ref="B1:B2"/>
    <mergeCell ref="C2:M2"/>
    <mergeCell ref="I124:K124"/>
    <mergeCell ref="I125:K125"/>
    <mergeCell ref="I126:K126"/>
    <mergeCell ref="I127:K127"/>
    <mergeCell ref="I128:K128"/>
    <mergeCell ref="I130:K130"/>
    <mergeCell ref="I104:K104"/>
    <mergeCell ref="I105:K105"/>
    <mergeCell ref="I106:K106"/>
    <mergeCell ref="I108:K108"/>
    <mergeCell ref="I109:K109"/>
    <mergeCell ref="I110:K110"/>
    <mergeCell ref="I111:K111"/>
    <mergeCell ref="I112:K112"/>
    <mergeCell ref="I113:K113"/>
    <mergeCell ref="I94:K94"/>
    <mergeCell ref="I95:K95"/>
    <mergeCell ref="I97:K97"/>
    <mergeCell ref="I98:K98"/>
    <mergeCell ref="I99:K99"/>
    <mergeCell ref="I100:K100"/>
    <mergeCell ref="C40:E40"/>
    <mergeCell ref="I122:K122"/>
    <mergeCell ref="I123:K123"/>
    <mergeCell ref="K132:M132"/>
    <mergeCell ref="B133:M136"/>
    <mergeCell ref="C126:E126"/>
    <mergeCell ref="C127:E127"/>
    <mergeCell ref="C128:E128"/>
    <mergeCell ref="C130:E130"/>
    <mergeCell ref="C131:E131"/>
    <mergeCell ref="F126:H126"/>
    <mergeCell ref="F127:H127"/>
    <mergeCell ref="F128:H128"/>
    <mergeCell ref="F130:H130"/>
    <mergeCell ref="F131:H131"/>
    <mergeCell ref="I131:K131"/>
    <mergeCell ref="C132:E132"/>
    <mergeCell ref="I101:K101"/>
    <mergeCell ref="I102:K102"/>
    <mergeCell ref="I103:K103"/>
    <mergeCell ref="K137:M137"/>
    <mergeCell ref="C16:E16"/>
    <mergeCell ref="F16:H16"/>
    <mergeCell ref="I16:K16"/>
    <mergeCell ref="I79:K79"/>
    <mergeCell ref="I80:K80"/>
    <mergeCell ref="I81:K81"/>
    <mergeCell ref="I82:K82"/>
    <mergeCell ref="I83:K83"/>
    <mergeCell ref="I84:K84"/>
    <mergeCell ref="I86:K86"/>
    <mergeCell ref="I87:K87"/>
    <mergeCell ref="I88:K88"/>
    <mergeCell ref="I89:K89"/>
    <mergeCell ref="I90:K90"/>
    <mergeCell ref="I91:K91"/>
    <mergeCell ref="C18:E18"/>
    <mergeCell ref="C19:E19"/>
    <mergeCell ref="C32:E32"/>
    <mergeCell ref="I18:K18"/>
    <mergeCell ref="I19:K19"/>
    <mergeCell ref="I92:K92"/>
    <mergeCell ref="I93:K93"/>
    <mergeCell ref="F18:H18"/>
    <mergeCell ref="I38:K38"/>
    <mergeCell ref="I39:K39"/>
    <mergeCell ref="F15:I15"/>
    <mergeCell ref="B9:E9"/>
    <mergeCell ref="J4:M4"/>
    <mergeCell ref="J5:M5"/>
    <mergeCell ref="J6:M6"/>
    <mergeCell ref="J7:M7"/>
    <mergeCell ref="B4:D4"/>
    <mergeCell ref="F4:H4"/>
    <mergeCell ref="F5:I5"/>
    <mergeCell ref="B6:D6"/>
    <mergeCell ref="F6:G6"/>
    <mergeCell ref="B8:D8"/>
    <mergeCell ref="F8:M8"/>
    <mergeCell ref="F9:M9"/>
    <mergeCell ref="B10:D10"/>
    <mergeCell ref="F10:M10"/>
    <mergeCell ref="F11:I11"/>
    <mergeCell ref="B12:D12"/>
    <mergeCell ref="F7:H7"/>
    <mergeCell ref="F12:M12"/>
    <mergeCell ref="C41:E41"/>
    <mergeCell ref="C54:E54"/>
    <mergeCell ref="F19:H19"/>
    <mergeCell ref="F32:H32"/>
    <mergeCell ref="F33:H33"/>
    <mergeCell ref="F34:H34"/>
    <mergeCell ref="F35:H35"/>
    <mergeCell ref="F36:H36"/>
    <mergeCell ref="F37:H37"/>
    <mergeCell ref="F38:H38"/>
    <mergeCell ref="F39:H39"/>
    <mergeCell ref="F41:H41"/>
    <mergeCell ref="F54:H54"/>
    <mergeCell ref="C33:E33"/>
    <mergeCell ref="C34:E34"/>
    <mergeCell ref="C35:E35"/>
    <mergeCell ref="C36:E36"/>
    <mergeCell ref="C37:E37"/>
    <mergeCell ref="C38:E38"/>
    <mergeCell ref="C39:E39"/>
    <mergeCell ref="F13:L13"/>
    <mergeCell ref="B14:D14"/>
    <mergeCell ref="F14:M14"/>
    <mergeCell ref="C72:E72"/>
    <mergeCell ref="C73:E73"/>
    <mergeCell ref="C75:E75"/>
    <mergeCell ref="C76:E76"/>
    <mergeCell ref="C66:E66"/>
    <mergeCell ref="C67:E67"/>
    <mergeCell ref="C68:E68"/>
    <mergeCell ref="C69:E69"/>
    <mergeCell ref="C70:E70"/>
    <mergeCell ref="C82:E82"/>
    <mergeCell ref="C83:E83"/>
    <mergeCell ref="C84:E84"/>
    <mergeCell ref="C86:E86"/>
    <mergeCell ref="C87:E87"/>
    <mergeCell ref="C77:E77"/>
    <mergeCell ref="C78:E78"/>
    <mergeCell ref="C79:E79"/>
    <mergeCell ref="C80:E80"/>
    <mergeCell ref="C81:E81"/>
    <mergeCell ref="C93:E93"/>
    <mergeCell ref="C94:E94"/>
    <mergeCell ref="C95:E95"/>
    <mergeCell ref="C97:E97"/>
    <mergeCell ref="C98:E98"/>
    <mergeCell ref="C88:E88"/>
    <mergeCell ref="C89:E89"/>
    <mergeCell ref="C90:E90"/>
    <mergeCell ref="C91:E91"/>
    <mergeCell ref="C92:E92"/>
    <mergeCell ref="C104:E104"/>
    <mergeCell ref="C105:E105"/>
    <mergeCell ref="C106:E106"/>
    <mergeCell ref="C108:E108"/>
    <mergeCell ref="C109:E109"/>
    <mergeCell ref="C99:E99"/>
    <mergeCell ref="C100:E100"/>
    <mergeCell ref="C101:E101"/>
    <mergeCell ref="C102:E102"/>
    <mergeCell ref="C103:E103"/>
    <mergeCell ref="C107:E107"/>
    <mergeCell ref="F76:H76"/>
    <mergeCell ref="F82:H82"/>
    <mergeCell ref="F83:H83"/>
    <mergeCell ref="F84:H84"/>
    <mergeCell ref="F77:H77"/>
    <mergeCell ref="F78:H78"/>
    <mergeCell ref="F79:H79"/>
    <mergeCell ref="F80:H80"/>
    <mergeCell ref="F81:H81"/>
    <mergeCell ref="C121:E121"/>
    <mergeCell ref="C122:E122"/>
    <mergeCell ref="C123:E123"/>
    <mergeCell ref="C124:E124"/>
    <mergeCell ref="C125:E125"/>
    <mergeCell ref="F86:H86"/>
    <mergeCell ref="F87:H87"/>
    <mergeCell ref="F93:H93"/>
    <mergeCell ref="F94:H94"/>
    <mergeCell ref="F95:H95"/>
    <mergeCell ref="C115:E115"/>
    <mergeCell ref="C116:E116"/>
    <mergeCell ref="C117:E117"/>
    <mergeCell ref="C119:E119"/>
    <mergeCell ref="C120:E120"/>
    <mergeCell ref="C110:E110"/>
    <mergeCell ref="C111:E111"/>
    <mergeCell ref="C112:E112"/>
    <mergeCell ref="C113:E113"/>
    <mergeCell ref="C114:E114"/>
    <mergeCell ref="F97:H97"/>
    <mergeCell ref="F98:H98"/>
    <mergeCell ref="F88:H88"/>
    <mergeCell ref="F89:H89"/>
    <mergeCell ref="F90:H90"/>
    <mergeCell ref="F91:H91"/>
    <mergeCell ref="F92:H92"/>
    <mergeCell ref="F104:H104"/>
    <mergeCell ref="F105:H105"/>
    <mergeCell ref="F106:H106"/>
    <mergeCell ref="F108:H108"/>
    <mergeCell ref="F109:H109"/>
    <mergeCell ref="F99:H99"/>
    <mergeCell ref="F100:H100"/>
    <mergeCell ref="F101:H101"/>
    <mergeCell ref="F102:H102"/>
    <mergeCell ref="F103:H103"/>
    <mergeCell ref="F107:H107"/>
    <mergeCell ref="F115:H115"/>
    <mergeCell ref="F116:H116"/>
    <mergeCell ref="F117:H117"/>
    <mergeCell ref="F119:H119"/>
    <mergeCell ref="F120:H120"/>
    <mergeCell ref="F110:H110"/>
    <mergeCell ref="F111:H111"/>
    <mergeCell ref="F112:H112"/>
    <mergeCell ref="F113:H113"/>
    <mergeCell ref="F114:H114"/>
    <mergeCell ref="F121:H121"/>
    <mergeCell ref="F122:H122"/>
    <mergeCell ref="F123:H123"/>
    <mergeCell ref="F124:H124"/>
    <mergeCell ref="F125:H125"/>
    <mergeCell ref="I41:K41"/>
    <mergeCell ref="I54:K54"/>
    <mergeCell ref="I55:K55"/>
    <mergeCell ref="I33:K33"/>
    <mergeCell ref="I34:K34"/>
    <mergeCell ref="I35:K35"/>
    <mergeCell ref="I36:K36"/>
    <mergeCell ref="I37:K37"/>
    <mergeCell ref="I61:K61"/>
    <mergeCell ref="I62:K62"/>
    <mergeCell ref="I64:K64"/>
    <mergeCell ref="I65:K65"/>
    <mergeCell ref="I66:K66"/>
    <mergeCell ref="I56:K56"/>
    <mergeCell ref="I57:K57"/>
    <mergeCell ref="I58:K58"/>
    <mergeCell ref="I59:K59"/>
    <mergeCell ref="I60:K60"/>
    <mergeCell ref="I78:K78"/>
    <mergeCell ref="I72:K72"/>
    <mergeCell ref="I73:K73"/>
    <mergeCell ref="I75:K75"/>
    <mergeCell ref="I76:K76"/>
    <mergeCell ref="I77:K77"/>
    <mergeCell ref="I67:K67"/>
    <mergeCell ref="I68:K68"/>
    <mergeCell ref="I69:K69"/>
    <mergeCell ref="I70:K70"/>
    <mergeCell ref="I71:K71"/>
    <mergeCell ref="F72:H72"/>
    <mergeCell ref="F73:H73"/>
    <mergeCell ref="F75:H75"/>
    <mergeCell ref="F66:H66"/>
    <mergeCell ref="F60:H60"/>
    <mergeCell ref="F61:H61"/>
    <mergeCell ref="F62:H62"/>
    <mergeCell ref="F64:H64"/>
    <mergeCell ref="F65:H65"/>
    <mergeCell ref="F67:H67"/>
    <mergeCell ref="F68:H68"/>
    <mergeCell ref="F69:H69"/>
    <mergeCell ref="F70:H70"/>
    <mergeCell ref="F63:H63"/>
    <mergeCell ref="F17:H17"/>
    <mergeCell ref="I17:K17"/>
    <mergeCell ref="C17:E17"/>
    <mergeCell ref="F55:H55"/>
    <mergeCell ref="F56:H56"/>
    <mergeCell ref="F57:H57"/>
    <mergeCell ref="F58:H58"/>
    <mergeCell ref="F59:H59"/>
    <mergeCell ref="F71:H71"/>
    <mergeCell ref="C71:E71"/>
    <mergeCell ref="C60:E60"/>
    <mergeCell ref="C61:E61"/>
    <mergeCell ref="C62:E62"/>
    <mergeCell ref="C64:E64"/>
    <mergeCell ref="C65:E65"/>
    <mergeCell ref="C55:E55"/>
    <mergeCell ref="C56:E56"/>
    <mergeCell ref="C57:E57"/>
    <mergeCell ref="C58:E58"/>
    <mergeCell ref="C59:E59"/>
    <mergeCell ref="I32:K32"/>
    <mergeCell ref="F40:H40"/>
    <mergeCell ref="I40:K40"/>
    <mergeCell ref="C63:E63"/>
  </mergeCells>
  <phoneticPr fontId="4" type="noConversion"/>
  <printOptions horizontalCentered="1" verticalCentered="1"/>
  <pageMargins left="0" right="0" top="0.25" bottom="0.25" header="0.3" footer="0.3"/>
  <pageSetup scale="80" fitToHeight="0" pageOrder="overThenDown" orientation="landscape" r:id="rId1"/>
  <headerFooter alignWithMargins="0"/>
  <ignoredErrors>
    <ignoredError sqref="B8 F8"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533" t="s">
        <v>3</v>
      </c>
      <c r="C5" s="533"/>
      <c r="D5" s="533"/>
      <c r="E5" s="258"/>
      <c r="F5" s="565" t="s">
        <v>216</v>
      </c>
      <c r="G5" s="565"/>
      <c r="H5" s="565"/>
      <c r="I5" s="255"/>
      <c r="J5" s="514" t="s">
        <v>95</v>
      </c>
      <c r="K5" s="514"/>
      <c r="L5" s="514"/>
      <c r="M5" s="514"/>
      <c r="N5" s="7"/>
    </row>
    <row r="6" spans="1:14" ht="12.75" customHeight="1" x14ac:dyDescent="0.2">
      <c r="B6" s="513" t="str">
        <f>IF(ISBLANK('4-EXPENSE 1st Period'!B6:E6),"",'4-EXPENSE 1st Period'!B6:E6)</f>
        <v/>
      </c>
      <c r="C6" s="513"/>
      <c r="D6" s="513"/>
      <c r="E6" s="49"/>
      <c r="F6" s="566">
        <f>'4-EXPENSE 1st Period'!$F$6</f>
        <v>0</v>
      </c>
      <c r="G6" s="566"/>
      <c r="H6" s="252" t="s">
        <v>21</v>
      </c>
      <c r="I6" s="4"/>
      <c r="J6" s="513" t="s">
        <v>85</v>
      </c>
      <c r="K6" s="513"/>
      <c r="L6" s="513"/>
      <c r="M6" s="513"/>
    </row>
    <row r="7" spans="1:14" s="6" customFormat="1" ht="13.5" customHeight="1" x14ac:dyDescent="0.15">
      <c r="B7" s="42" t="s">
        <v>4</v>
      </c>
      <c r="C7" s="42"/>
      <c r="D7" s="42"/>
      <c r="E7" s="42"/>
      <c r="F7" s="533" t="s">
        <v>2</v>
      </c>
      <c r="G7" s="533"/>
      <c r="H7" s="42"/>
      <c r="I7" s="42"/>
      <c r="J7" s="563" t="s">
        <v>1</v>
      </c>
      <c r="K7" s="563"/>
      <c r="L7" s="563"/>
      <c r="M7" s="563"/>
      <c r="N7" s="7"/>
    </row>
    <row r="8" spans="1:14" ht="13.15" customHeight="1" x14ac:dyDescent="0.2">
      <c r="B8" s="513" t="str">
        <f>IF(ISBLANK('4-EXPENSE 1st Period'!B8:D8),"",'4-EXPENSE 1st Period'!B8:D8)</f>
        <v/>
      </c>
      <c r="C8" s="513"/>
      <c r="D8" s="513"/>
      <c r="E8" s="49"/>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563"/>
      <c r="I9" s="563"/>
      <c r="J9" s="563"/>
      <c r="K9" s="563"/>
      <c r="L9" s="563"/>
      <c r="M9" s="563"/>
      <c r="N9" s="7"/>
    </row>
    <row r="10" spans="1:14" ht="18" customHeight="1" thickBot="1" x14ac:dyDescent="0.25">
      <c r="B10" s="531"/>
      <c r="C10" s="531"/>
      <c r="D10" s="531"/>
      <c r="E10" s="43"/>
      <c r="F10" s="564"/>
      <c r="G10" s="564"/>
      <c r="H10" s="564"/>
      <c r="I10" s="564"/>
      <c r="J10" s="564"/>
      <c r="K10" s="564"/>
      <c r="L10" s="564"/>
      <c r="M10" s="564"/>
    </row>
    <row r="11" spans="1:14" s="6" customFormat="1" ht="13.5" customHeight="1" x14ac:dyDescent="0.15">
      <c r="B11" s="255" t="s">
        <v>7</v>
      </c>
      <c r="C11" s="258" t="s">
        <v>8</v>
      </c>
      <c r="E11" s="258"/>
      <c r="F11" s="258" t="s">
        <v>7</v>
      </c>
      <c r="G11" s="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29" t="s">
        <v>9</v>
      </c>
      <c r="C13" s="563"/>
      <c r="D13" s="563"/>
      <c r="E13" s="563"/>
      <c r="F13" s="563"/>
      <c r="G13" s="9"/>
      <c r="H13" s="258" t="s">
        <v>9</v>
      </c>
      <c r="I13" s="258"/>
      <c r="J13" s="258"/>
      <c r="K13" s="258"/>
      <c r="L13" s="258"/>
      <c r="M13" s="258"/>
      <c r="N13" s="7"/>
    </row>
    <row r="14" spans="1:14" ht="12.75" customHeight="1" x14ac:dyDescent="0.2">
      <c r="B14" s="477" t="s">
        <v>13</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9"/>
      <c r="H15" s="258" t="s">
        <v>10</v>
      </c>
      <c r="I15" s="258"/>
      <c r="J15" s="258"/>
      <c r="K15" s="258"/>
      <c r="L15" s="258"/>
      <c r="M15" s="258"/>
      <c r="N15" s="7"/>
    </row>
    <row r="16" spans="1:14" ht="20.25" customHeight="1" thickBot="1" x14ac:dyDescent="0.25">
      <c r="B16" s="38" t="s">
        <v>0</v>
      </c>
      <c r="C16" s="556" t="s">
        <v>23</v>
      </c>
      <c r="D16" s="557"/>
      <c r="E16" s="558"/>
      <c r="F16" s="559" t="s">
        <v>96</v>
      </c>
      <c r="G16" s="559"/>
      <c r="H16" s="560"/>
      <c r="I16" s="561" t="s">
        <v>22</v>
      </c>
      <c r="J16" s="561"/>
      <c r="K16" s="562"/>
      <c r="L16" s="80" t="s">
        <v>25</v>
      </c>
      <c r="M16" s="62" t="s">
        <v>24</v>
      </c>
    </row>
    <row r="17" spans="2:14" s="12" customFormat="1" ht="13.5" customHeight="1" x14ac:dyDescent="0.2">
      <c r="B17" s="90" t="str">
        <f>IF(ISBLANK('3-Budget + REVISE'!B8),"",'3-Budget + REVISE'!B8)</f>
        <v>100 - PERSONNEL - Salary / Wage</v>
      </c>
      <c r="C17" s="518">
        <f>SUM(C18:C39)</f>
        <v>0</v>
      </c>
      <c r="D17" s="518"/>
      <c r="E17" s="518"/>
      <c r="F17" s="518">
        <f t="shared" ref="F17" si="0">SUM(F18:F39)</f>
        <v>0</v>
      </c>
      <c r="G17" s="518"/>
      <c r="H17" s="518"/>
      <c r="I17" s="518">
        <f t="shared" ref="I17" si="1">SUM(I18:I39)</f>
        <v>0</v>
      </c>
      <c r="J17" s="518"/>
      <c r="K17" s="518"/>
      <c r="L17" s="107" t="str">
        <f t="shared" ref="L17:L39" si="2">IF(C17&gt;0,I17/C17,"")</f>
        <v/>
      </c>
      <c r="M17" s="111">
        <f>C17-I17</f>
        <v>0</v>
      </c>
      <c r="N17" s="15" t="str">
        <f t="shared" ref="N17:N62" si="3">IF(M17&lt;0, "!", "")</f>
        <v/>
      </c>
    </row>
    <row r="18" spans="2:14" s="11" customFormat="1" ht="12" customHeight="1" x14ac:dyDescent="0.2">
      <c r="B18" s="13">
        <f>IF(ISBLANK('3-Budget + REVISE'!B9),"",'3-Budget + REVISE'!B9)</f>
        <v>0</v>
      </c>
      <c r="C18" s="520">
        <f>IF('3-Budget + REVISE'!V9=1,'3-Budget + REVISE'!F9,' 5-EXPENSE 2nd Period'!C18)</f>
        <v>0</v>
      </c>
      <c r="D18" s="449"/>
      <c r="E18" s="450"/>
      <c r="F18" s="444"/>
      <c r="G18" s="445"/>
      <c r="H18" s="519"/>
      <c r="I18" s="520">
        <f>F18+' 5-EXPENSE 2nd Period'!I18</f>
        <v>0</v>
      </c>
      <c r="J18" s="449"/>
      <c r="K18" s="450"/>
      <c r="L18" s="14" t="str">
        <f t="shared" si="2"/>
        <v/>
      </c>
      <c r="M18" s="112">
        <f>C18-I18</f>
        <v>0</v>
      </c>
      <c r="N18" s="15" t="str">
        <f t="shared" si="3"/>
        <v/>
      </c>
    </row>
    <row r="19" spans="2:14" s="11" customFormat="1" ht="12" customHeight="1" x14ac:dyDescent="0.2">
      <c r="B19" s="13">
        <f>IF(ISBLANK('3-Budget + REVISE'!B10),"",'3-Budget + REVISE'!B10)</f>
        <v>0</v>
      </c>
      <c r="C19" s="520">
        <f>IF('3-Budget + REVISE'!V10=1,'3-Budget + REVISE'!F10,' 5-EXPENSE 2nd Period'!C19)</f>
        <v>0</v>
      </c>
      <c r="D19" s="449"/>
      <c r="E19" s="450"/>
      <c r="F19" s="444"/>
      <c r="G19" s="445"/>
      <c r="H19" s="519"/>
      <c r="I19" s="520">
        <f>F19+' 5-EXPENSE 2nd Period'!I19</f>
        <v>0</v>
      </c>
      <c r="J19" s="449"/>
      <c r="K19" s="450"/>
      <c r="L19" s="14" t="str">
        <f t="shared" si="2"/>
        <v/>
      </c>
      <c r="M19" s="112">
        <f t="shared" ref="M19:M39" si="4">C19-I19</f>
        <v>0</v>
      </c>
      <c r="N19" s="15" t="str">
        <f t="shared" si="3"/>
        <v/>
      </c>
    </row>
    <row r="20" spans="2:14" s="11" customFormat="1" ht="12" customHeight="1" x14ac:dyDescent="0.2">
      <c r="B20" s="13">
        <f>IF(ISBLANK('3-Budget + REVISE'!B11),"",'3-Budget + REVISE'!B11)</f>
        <v>0</v>
      </c>
      <c r="C20" s="520">
        <f>IF('3-Budget + REVISE'!V11=1,'3-Budget + REVISE'!F11,' 5-EXPENSE 2nd Period'!C20)</f>
        <v>0</v>
      </c>
      <c r="D20" s="449"/>
      <c r="E20" s="450"/>
      <c r="F20" s="444"/>
      <c r="G20" s="445"/>
      <c r="H20" s="519"/>
      <c r="I20" s="520">
        <f>F20+' 5-EXPENSE 2nd Period'!I20</f>
        <v>0</v>
      </c>
      <c r="J20" s="449"/>
      <c r="K20" s="450"/>
      <c r="L20" s="14" t="str">
        <f t="shared" si="2"/>
        <v/>
      </c>
      <c r="M20" s="112">
        <f t="shared" si="4"/>
        <v>0</v>
      </c>
      <c r="N20" s="15" t="str">
        <f t="shared" si="3"/>
        <v/>
      </c>
    </row>
    <row r="21" spans="2:14" s="11" customFormat="1" ht="12" customHeight="1" x14ac:dyDescent="0.2">
      <c r="B21" s="13">
        <f>IF(ISBLANK('3-Budget + REVISE'!B12),"",'3-Budget + REVISE'!B12)</f>
        <v>0</v>
      </c>
      <c r="C21" s="520">
        <f>IF('3-Budget + REVISE'!V12=1,'3-Budget + REVISE'!F12,' 5-EXPENSE 2nd Period'!C21)</f>
        <v>0</v>
      </c>
      <c r="D21" s="449"/>
      <c r="E21" s="450"/>
      <c r="F21" s="444"/>
      <c r="G21" s="445"/>
      <c r="H21" s="519"/>
      <c r="I21" s="520">
        <f>F21+' 5-EXPENSE 2nd Period'!I21</f>
        <v>0</v>
      </c>
      <c r="J21" s="449"/>
      <c r="K21" s="450"/>
      <c r="L21" s="14" t="str">
        <f t="shared" si="2"/>
        <v/>
      </c>
      <c r="M21" s="112">
        <f t="shared" si="4"/>
        <v>0</v>
      </c>
      <c r="N21" s="15" t="str">
        <f t="shared" si="3"/>
        <v/>
      </c>
    </row>
    <row r="22" spans="2:14" s="11" customFormat="1" ht="12" customHeight="1" x14ac:dyDescent="0.2">
      <c r="B22" s="13">
        <f>IF(ISBLANK('3-Budget + REVISE'!B13),"",'3-Budget + REVISE'!B13)</f>
        <v>0</v>
      </c>
      <c r="C22" s="520">
        <f>IF('3-Budget + REVISE'!V13=1,'3-Budget + REVISE'!F13,' 5-EXPENSE 2nd Period'!C22)</f>
        <v>0</v>
      </c>
      <c r="D22" s="449"/>
      <c r="E22" s="450"/>
      <c r="F22" s="444"/>
      <c r="G22" s="445"/>
      <c r="H22" s="519"/>
      <c r="I22" s="520">
        <f>F22+' 5-EXPENSE 2nd Period'!I22</f>
        <v>0</v>
      </c>
      <c r="J22" s="449"/>
      <c r="K22" s="450"/>
      <c r="L22" s="14" t="str">
        <f t="shared" si="2"/>
        <v/>
      </c>
      <c r="M22" s="112">
        <f t="shared" si="4"/>
        <v>0</v>
      </c>
      <c r="N22" s="15" t="str">
        <f t="shared" si="3"/>
        <v/>
      </c>
    </row>
    <row r="23" spans="2:14" s="11" customFormat="1" ht="12" customHeight="1" x14ac:dyDescent="0.2">
      <c r="B23" s="13">
        <f>IF(ISBLANK('3-Budget + REVISE'!B14),"",'3-Budget + REVISE'!B14)</f>
        <v>0</v>
      </c>
      <c r="C23" s="520">
        <f>IF('3-Budget + REVISE'!V14=1,'3-Budget + REVISE'!F14,' 5-EXPENSE 2nd Period'!C23)</f>
        <v>0</v>
      </c>
      <c r="D23" s="449"/>
      <c r="E23" s="450"/>
      <c r="F23" s="444"/>
      <c r="G23" s="445"/>
      <c r="H23" s="519"/>
      <c r="I23" s="520">
        <f>F23+' 5-EXPENSE 2nd Period'!I23</f>
        <v>0</v>
      </c>
      <c r="J23" s="449"/>
      <c r="K23" s="450"/>
      <c r="L23" s="14" t="str">
        <f t="shared" si="2"/>
        <v/>
      </c>
      <c r="M23" s="112">
        <f t="shared" si="4"/>
        <v>0</v>
      </c>
      <c r="N23" s="15" t="str">
        <f t="shared" si="3"/>
        <v/>
      </c>
    </row>
    <row r="24" spans="2:14" s="11" customFormat="1" ht="12" customHeight="1" x14ac:dyDescent="0.2">
      <c r="B24" s="13">
        <f>IF(ISBLANK('3-Budget + REVISE'!B15),"",'3-Budget + REVISE'!B15)</f>
        <v>0</v>
      </c>
      <c r="C24" s="520">
        <f>IF('3-Budget + REVISE'!V15=1,'3-Budget + REVISE'!F15,' 5-EXPENSE 2nd Period'!C24)</f>
        <v>0</v>
      </c>
      <c r="D24" s="449"/>
      <c r="E24" s="450"/>
      <c r="F24" s="444"/>
      <c r="G24" s="445"/>
      <c r="H24" s="519"/>
      <c r="I24" s="520">
        <f>F24+' 5-EXPENSE 2nd Period'!I24</f>
        <v>0</v>
      </c>
      <c r="J24" s="449"/>
      <c r="K24" s="450"/>
      <c r="L24" s="14" t="str">
        <f t="shared" si="2"/>
        <v/>
      </c>
      <c r="M24" s="112">
        <f t="shared" si="4"/>
        <v>0</v>
      </c>
      <c r="N24" s="15" t="str">
        <f t="shared" si="3"/>
        <v/>
      </c>
    </row>
    <row r="25" spans="2:14" s="11" customFormat="1" ht="12" customHeight="1" x14ac:dyDescent="0.2">
      <c r="B25" s="13">
        <f>IF(ISBLANK('3-Budget + REVISE'!B16),"",'3-Budget + REVISE'!B16)</f>
        <v>0</v>
      </c>
      <c r="C25" s="520">
        <f>IF('3-Budget + REVISE'!V16=1,'3-Budget + REVISE'!F16,' 5-EXPENSE 2nd Period'!C25)</f>
        <v>0</v>
      </c>
      <c r="D25" s="449"/>
      <c r="E25" s="450"/>
      <c r="F25" s="444"/>
      <c r="G25" s="445"/>
      <c r="H25" s="519"/>
      <c r="I25" s="520">
        <f>F25+' 5-EXPENSE 2nd Period'!I25</f>
        <v>0</v>
      </c>
      <c r="J25" s="449"/>
      <c r="K25" s="450"/>
      <c r="L25" s="14" t="str">
        <f t="shared" si="2"/>
        <v/>
      </c>
      <c r="M25" s="112">
        <f t="shared" si="4"/>
        <v>0</v>
      </c>
      <c r="N25" s="15" t="str">
        <f t="shared" si="3"/>
        <v/>
      </c>
    </row>
    <row r="26" spans="2:14" s="11" customFormat="1" ht="12" customHeight="1" x14ac:dyDescent="0.2">
      <c r="B26" s="13">
        <f>IF(ISBLANK('3-Budget + REVISE'!B17),"",'3-Budget + REVISE'!B17)</f>
        <v>0</v>
      </c>
      <c r="C26" s="520">
        <f>IF('3-Budget + REVISE'!V17=1,'3-Budget + REVISE'!F17,' 5-EXPENSE 2nd Period'!C26)</f>
        <v>0</v>
      </c>
      <c r="D26" s="449"/>
      <c r="E26" s="450"/>
      <c r="F26" s="444"/>
      <c r="G26" s="445"/>
      <c r="H26" s="519"/>
      <c r="I26" s="520">
        <f>F26+' 5-EXPENSE 2nd Period'!I26</f>
        <v>0</v>
      </c>
      <c r="J26" s="449"/>
      <c r="K26" s="450"/>
      <c r="L26" s="14" t="str">
        <f t="shared" si="2"/>
        <v/>
      </c>
      <c r="M26" s="112">
        <f t="shared" si="4"/>
        <v>0</v>
      </c>
      <c r="N26" s="15" t="str">
        <f t="shared" si="3"/>
        <v/>
      </c>
    </row>
    <row r="27" spans="2:14" s="11" customFormat="1" ht="12" customHeight="1" x14ac:dyDescent="0.2">
      <c r="B27" s="13">
        <f>IF(ISBLANK('3-Budget + REVISE'!B18),"",'3-Budget + REVISE'!B18)</f>
        <v>0</v>
      </c>
      <c r="C27" s="520">
        <f>IF('3-Budget + REVISE'!V18=1,'3-Budget + REVISE'!F18,' 5-EXPENSE 2nd Period'!C27)</f>
        <v>0</v>
      </c>
      <c r="D27" s="449"/>
      <c r="E27" s="450"/>
      <c r="F27" s="444"/>
      <c r="G27" s="445"/>
      <c r="H27" s="519"/>
      <c r="I27" s="520">
        <f>F27+' 5-EXPENSE 2nd Period'!I27</f>
        <v>0</v>
      </c>
      <c r="J27" s="449"/>
      <c r="K27" s="450"/>
      <c r="L27" s="14" t="str">
        <f t="shared" si="2"/>
        <v/>
      </c>
      <c r="M27" s="112">
        <f t="shared" si="4"/>
        <v>0</v>
      </c>
      <c r="N27" s="15" t="str">
        <f t="shared" si="3"/>
        <v/>
      </c>
    </row>
    <row r="28" spans="2:14" s="11" customFormat="1" ht="12" customHeight="1" x14ac:dyDescent="0.2">
      <c r="B28" s="13">
        <f>IF(ISBLANK('3-Budget + REVISE'!B19),"",'3-Budget + REVISE'!B19)</f>
        <v>0</v>
      </c>
      <c r="C28" s="520">
        <f>IF('3-Budget + REVISE'!V19=1,'3-Budget + REVISE'!F19,' 5-EXPENSE 2nd Period'!C28)</f>
        <v>0</v>
      </c>
      <c r="D28" s="449"/>
      <c r="E28" s="450"/>
      <c r="F28" s="444"/>
      <c r="G28" s="445"/>
      <c r="H28" s="519"/>
      <c r="I28" s="520">
        <f>F28+' 5-EXPENSE 2nd Period'!I28</f>
        <v>0</v>
      </c>
      <c r="J28" s="449"/>
      <c r="K28" s="450"/>
      <c r="L28" s="14" t="str">
        <f t="shared" si="2"/>
        <v/>
      </c>
      <c r="M28" s="112">
        <f t="shared" si="4"/>
        <v>0</v>
      </c>
      <c r="N28" s="15" t="str">
        <f t="shared" si="3"/>
        <v/>
      </c>
    </row>
    <row r="29" spans="2:14" s="11" customFormat="1" ht="12" customHeight="1" x14ac:dyDescent="0.2">
      <c r="B29" s="13">
        <f>IF(ISBLANK('3-Budget + REVISE'!B20),"",'3-Budget + REVISE'!B20)</f>
        <v>0</v>
      </c>
      <c r="C29" s="520">
        <f>IF('3-Budget + REVISE'!V20=1,'3-Budget + REVISE'!F20,' 5-EXPENSE 2nd Period'!C29)</f>
        <v>0</v>
      </c>
      <c r="D29" s="449"/>
      <c r="E29" s="450"/>
      <c r="F29" s="444"/>
      <c r="G29" s="445"/>
      <c r="H29" s="519"/>
      <c r="I29" s="520">
        <f>F29+' 5-EXPENSE 2nd Period'!I29</f>
        <v>0</v>
      </c>
      <c r="J29" s="449"/>
      <c r="K29" s="450"/>
      <c r="L29" s="14" t="str">
        <f t="shared" si="2"/>
        <v/>
      </c>
      <c r="M29" s="112">
        <f t="shared" si="4"/>
        <v>0</v>
      </c>
      <c r="N29" s="15" t="str">
        <f t="shared" si="3"/>
        <v/>
      </c>
    </row>
    <row r="30" spans="2:14" s="11" customFormat="1" ht="12" customHeight="1" x14ac:dyDescent="0.2">
      <c r="B30" s="13">
        <f>IF(ISBLANK('3-Budget + REVISE'!B21),"",'3-Budget + REVISE'!B21)</f>
        <v>0</v>
      </c>
      <c r="C30" s="520">
        <f>IF('3-Budget + REVISE'!V21=1,'3-Budget + REVISE'!F21,' 5-EXPENSE 2nd Period'!C30)</f>
        <v>0</v>
      </c>
      <c r="D30" s="449"/>
      <c r="E30" s="450"/>
      <c r="F30" s="444"/>
      <c r="G30" s="445"/>
      <c r="H30" s="519"/>
      <c r="I30" s="520">
        <f>F30+' 5-EXPENSE 2nd Period'!I30</f>
        <v>0</v>
      </c>
      <c r="J30" s="449"/>
      <c r="K30" s="450"/>
      <c r="L30" s="14" t="str">
        <f t="shared" si="2"/>
        <v/>
      </c>
      <c r="M30" s="112">
        <f t="shared" si="4"/>
        <v>0</v>
      </c>
      <c r="N30" s="15" t="str">
        <f t="shared" si="3"/>
        <v/>
      </c>
    </row>
    <row r="31" spans="2:14" s="11" customFormat="1" ht="12" customHeight="1" x14ac:dyDescent="0.2">
      <c r="B31" s="13">
        <f>IF(ISBLANK('3-Budget + REVISE'!B22),"",'3-Budget + REVISE'!B22)</f>
        <v>0</v>
      </c>
      <c r="C31" s="520">
        <f>IF('3-Budget + REVISE'!V22=1,'3-Budget + REVISE'!F22,' 5-EXPENSE 2nd Period'!C31)</f>
        <v>0</v>
      </c>
      <c r="D31" s="449"/>
      <c r="E31" s="450"/>
      <c r="F31" s="444"/>
      <c r="G31" s="445"/>
      <c r="H31" s="519"/>
      <c r="I31" s="520">
        <f>F31+' 5-EXPENSE 2nd Period'!I31</f>
        <v>0</v>
      </c>
      <c r="J31" s="449"/>
      <c r="K31" s="450"/>
      <c r="L31" s="14" t="str">
        <f t="shared" si="2"/>
        <v/>
      </c>
      <c r="M31" s="112">
        <f t="shared" si="4"/>
        <v>0</v>
      </c>
      <c r="N31" s="15" t="str">
        <f t="shared" si="3"/>
        <v/>
      </c>
    </row>
    <row r="32" spans="2:14" s="11" customFormat="1" ht="12" customHeight="1" x14ac:dyDescent="0.2">
      <c r="B32" s="13">
        <f>IF(ISBLANK('3-Budget + REVISE'!B23),"",'3-Budget + REVISE'!B23)</f>
        <v>0</v>
      </c>
      <c r="C32" s="520">
        <f>IF('3-Budget + REVISE'!V23=1,'3-Budget + REVISE'!F23,' 5-EXPENSE 2nd Period'!C32)</f>
        <v>0</v>
      </c>
      <c r="D32" s="449"/>
      <c r="E32" s="450"/>
      <c r="F32" s="444"/>
      <c r="G32" s="445"/>
      <c r="H32" s="519"/>
      <c r="I32" s="520">
        <f>F32+' 5-EXPENSE 2nd Period'!I32</f>
        <v>0</v>
      </c>
      <c r="J32" s="449"/>
      <c r="K32" s="450"/>
      <c r="L32" s="14" t="str">
        <f t="shared" si="2"/>
        <v/>
      </c>
      <c r="M32" s="112">
        <f t="shared" si="4"/>
        <v>0</v>
      </c>
      <c r="N32" s="15" t="str">
        <f t="shared" si="3"/>
        <v/>
      </c>
    </row>
    <row r="33" spans="2:14" s="11" customFormat="1" ht="12" customHeight="1" x14ac:dyDescent="0.2">
      <c r="B33" s="13">
        <f>IF(ISBLANK('3-Budget + REVISE'!B24),"",'3-Budget + REVISE'!B24)</f>
        <v>0</v>
      </c>
      <c r="C33" s="520">
        <f>IF('3-Budget + REVISE'!V24=1,'3-Budget + REVISE'!F24,' 5-EXPENSE 2nd Period'!C33)</f>
        <v>0</v>
      </c>
      <c r="D33" s="449"/>
      <c r="E33" s="450"/>
      <c r="F33" s="444"/>
      <c r="G33" s="445"/>
      <c r="H33" s="519"/>
      <c r="I33" s="520">
        <f>F33+' 5-EXPENSE 2nd Period'!I33</f>
        <v>0</v>
      </c>
      <c r="J33" s="449"/>
      <c r="K33" s="450"/>
      <c r="L33" s="14" t="str">
        <f t="shared" si="2"/>
        <v/>
      </c>
      <c r="M33" s="112">
        <f t="shared" si="4"/>
        <v>0</v>
      </c>
      <c r="N33" s="15" t="str">
        <f t="shared" si="3"/>
        <v/>
      </c>
    </row>
    <row r="34" spans="2:14" s="11" customFormat="1" ht="12" customHeight="1" x14ac:dyDescent="0.2">
      <c r="B34" s="13">
        <f>IF(ISBLANK('3-Budget + REVISE'!B25),"",'3-Budget + REVISE'!B25)</f>
        <v>0</v>
      </c>
      <c r="C34" s="520">
        <f>IF('3-Budget + REVISE'!V25=1,'3-Budget + REVISE'!F25,' 5-EXPENSE 2nd Period'!C34)</f>
        <v>0</v>
      </c>
      <c r="D34" s="449"/>
      <c r="E34" s="450"/>
      <c r="F34" s="444"/>
      <c r="G34" s="445"/>
      <c r="H34" s="519"/>
      <c r="I34" s="520">
        <f>F34+' 5-EXPENSE 2nd Period'!I34</f>
        <v>0</v>
      </c>
      <c r="J34" s="449"/>
      <c r="K34" s="450"/>
      <c r="L34" s="14" t="str">
        <f t="shared" si="2"/>
        <v/>
      </c>
      <c r="M34" s="112">
        <f t="shared" si="4"/>
        <v>0</v>
      </c>
      <c r="N34" s="15" t="str">
        <f t="shared" si="3"/>
        <v/>
      </c>
    </row>
    <row r="35" spans="2:14" s="11" customFormat="1" ht="12" customHeight="1" x14ac:dyDescent="0.2">
      <c r="B35" s="13">
        <f>IF(ISBLANK('3-Budget + REVISE'!B26),"",'3-Budget + REVISE'!B26)</f>
        <v>0</v>
      </c>
      <c r="C35" s="520">
        <f>IF('3-Budget + REVISE'!V26=1,'3-Budget + REVISE'!F26,' 5-EXPENSE 2nd Period'!C35)</f>
        <v>0</v>
      </c>
      <c r="D35" s="449"/>
      <c r="E35" s="450"/>
      <c r="F35" s="444"/>
      <c r="G35" s="445"/>
      <c r="H35" s="519"/>
      <c r="I35" s="520">
        <f>F35+' 5-EXPENSE 2nd Period'!I35</f>
        <v>0</v>
      </c>
      <c r="J35" s="449"/>
      <c r="K35" s="450"/>
      <c r="L35" s="14" t="str">
        <f t="shared" si="2"/>
        <v/>
      </c>
      <c r="M35" s="112">
        <f t="shared" si="4"/>
        <v>0</v>
      </c>
      <c r="N35" s="15" t="str">
        <f t="shared" si="3"/>
        <v/>
      </c>
    </row>
    <row r="36" spans="2:14" s="11" customFormat="1" ht="12" customHeight="1" x14ac:dyDescent="0.2">
      <c r="B36" s="13">
        <f>IF(ISBLANK('3-Budget + REVISE'!B27),"",'3-Budget + REVISE'!B27)</f>
        <v>0</v>
      </c>
      <c r="C36" s="520">
        <f>IF('3-Budget + REVISE'!V27=1,'3-Budget + REVISE'!F27,' 5-EXPENSE 2nd Period'!C36)</f>
        <v>0</v>
      </c>
      <c r="D36" s="449"/>
      <c r="E36" s="450"/>
      <c r="F36" s="444"/>
      <c r="G36" s="445"/>
      <c r="H36" s="519"/>
      <c r="I36" s="520">
        <f>F36+' 5-EXPENSE 2nd Period'!I36</f>
        <v>0</v>
      </c>
      <c r="J36" s="449"/>
      <c r="K36" s="450"/>
      <c r="L36" s="14" t="str">
        <f t="shared" si="2"/>
        <v/>
      </c>
      <c r="M36" s="112">
        <f t="shared" si="4"/>
        <v>0</v>
      </c>
      <c r="N36" s="15" t="str">
        <f t="shared" si="3"/>
        <v/>
      </c>
    </row>
    <row r="37" spans="2:14" s="11" customFormat="1" ht="12" customHeight="1" x14ac:dyDescent="0.2">
      <c r="B37" s="13">
        <f>IF(ISBLANK('3-Budget + REVISE'!B28),"",'3-Budget + REVISE'!B28)</f>
        <v>0</v>
      </c>
      <c r="C37" s="520">
        <f>IF('3-Budget + REVISE'!V28=1,'3-Budget + REVISE'!F28,' 5-EXPENSE 2nd Period'!C37)</f>
        <v>0</v>
      </c>
      <c r="D37" s="449"/>
      <c r="E37" s="450"/>
      <c r="F37" s="444"/>
      <c r="G37" s="445"/>
      <c r="H37" s="519"/>
      <c r="I37" s="520">
        <f>F37+' 5-EXPENSE 2nd Period'!I37</f>
        <v>0</v>
      </c>
      <c r="J37" s="449"/>
      <c r="K37" s="450"/>
      <c r="L37" s="14" t="str">
        <f t="shared" si="2"/>
        <v/>
      </c>
      <c r="M37" s="112">
        <f t="shared" si="4"/>
        <v>0</v>
      </c>
      <c r="N37" s="15" t="str">
        <f t="shared" si="3"/>
        <v/>
      </c>
    </row>
    <row r="38" spans="2:14" s="11" customFormat="1" ht="12" customHeight="1" x14ac:dyDescent="0.2">
      <c r="B38" s="13">
        <f>IF(ISBLANK('3-Budget + REVISE'!B29),"",'3-Budget + REVISE'!B29)</f>
        <v>0</v>
      </c>
      <c r="C38" s="520">
        <f>IF('3-Budget + REVISE'!V29=1,'3-Budget + REVISE'!F29,' 5-EXPENSE 2nd Period'!C38)</f>
        <v>0</v>
      </c>
      <c r="D38" s="449"/>
      <c r="E38" s="450"/>
      <c r="F38" s="444"/>
      <c r="G38" s="445"/>
      <c r="H38" s="519"/>
      <c r="I38" s="520">
        <f>F38+' 5-EXPENSE 2nd Period'!I38</f>
        <v>0</v>
      </c>
      <c r="J38" s="449"/>
      <c r="K38" s="450"/>
      <c r="L38" s="14" t="str">
        <f t="shared" si="2"/>
        <v/>
      </c>
      <c r="M38" s="112">
        <f t="shared" si="4"/>
        <v>0</v>
      </c>
      <c r="N38" s="15" t="str">
        <f t="shared" si="3"/>
        <v/>
      </c>
    </row>
    <row r="39" spans="2:14" s="11" customFormat="1" ht="12" customHeight="1" x14ac:dyDescent="0.2">
      <c r="B39" s="13">
        <f>IF(ISBLANK('3-Budget + REVISE'!B30),"",'3-Budget + REVISE'!B30)</f>
        <v>0</v>
      </c>
      <c r="C39" s="520">
        <f>IF('3-Budget + REVISE'!V30=1,'3-Budget + REVISE'!F30,' 5-EXPENSE 2nd Period'!C39)</f>
        <v>0</v>
      </c>
      <c r="D39" s="449"/>
      <c r="E39" s="450"/>
      <c r="F39" s="444"/>
      <c r="G39" s="445"/>
      <c r="H39" s="519"/>
      <c r="I39" s="520">
        <f>F39+' 5-EXPENSE 2nd Period'!I39</f>
        <v>0</v>
      </c>
      <c r="J39" s="449"/>
      <c r="K39" s="450"/>
      <c r="L39" s="14" t="str">
        <f t="shared" si="2"/>
        <v/>
      </c>
      <c r="M39" s="112">
        <f t="shared" si="4"/>
        <v>0</v>
      </c>
      <c r="N39" s="15" t="str">
        <f t="shared" si="3"/>
        <v/>
      </c>
    </row>
    <row r="40" spans="2:14" s="20" customFormat="1" ht="12.9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ref="L40:L62" si="7">IF(C40&gt;0,I40/C40,"")</f>
        <v/>
      </c>
      <c r="M40" s="110">
        <f>C40-I40</f>
        <v>0</v>
      </c>
      <c r="N40" s="15" t="str">
        <f t="shared" si="3"/>
        <v/>
      </c>
    </row>
    <row r="41" spans="2:14" s="11" customFormat="1" ht="12" customHeight="1" x14ac:dyDescent="0.2">
      <c r="B41" s="13">
        <f>IF(ISBLANK('3-Budget + REVISE'!B32),"",'3-Budget + REVISE'!B32)</f>
        <v>0</v>
      </c>
      <c r="C41" s="520">
        <f>IF('3-Budget + REVISE'!V32=1,'3-Budget + REVISE'!F32,' 5-EXPENSE 2nd Period'!C41)</f>
        <v>0</v>
      </c>
      <c r="D41" s="449"/>
      <c r="E41" s="450"/>
      <c r="F41" s="444"/>
      <c r="G41" s="445"/>
      <c r="H41" s="519"/>
      <c r="I41" s="520">
        <f>F41+' 5-EXPENSE 2nd Period'!I41</f>
        <v>0</v>
      </c>
      <c r="J41" s="449"/>
      <c r="K41" s="450"/>
      <c r="L41" s="14" t="str">
        <f t="shared" si="7"/>
        <v/>
      </c>
      <c r="M41" s="112">
        <f t="shared" ref="M41:M62" si="8">C41-I41</f>
        <v>0</v>
      </c>
      <c r="N41" s="15" t="str">
        <f t="shared" si="3"/>
        <v/>
      </c>
    </row>
    <row r="42" spans="2:14" s="11" customFormat="1" ht="12" customHeight="1" x14ac:dyDescent="0.2">
      <c r="B42" s="13">
        <f>IF(ISBLANK('3-Budget + REVISE'!B33),"",'3-Budget + REVISE'!B33)</f>
        <v>0</v>
      </c>
      <c r="C42" s="520">
        <f>IF('3-Budget + REVISE'!V33=1,'3-Budget + REVISE'!F33,' 5-EXPENSE 2nd Period'!C42)</f>
        <v>0</v>
      </c>
      <c r="D42" s="449"/>
      <c r="E42" s="450"/>
      <c r="F42" s="444"/>
      <c r="G42" s="445"/>
      <c r="H42" s="519"/>
      <c r="I42" s="520">
        <f>F42+' 5-EXPENSE 2nd Period'!I42</f>
        <v>0</v>
      </c>
      <c r="J42" s="449"/>
      <c r="K42" s="450"/>
      <c r="L42" s="14" t="str">
        <f t="shared" si="7"/>
        <v/>
      </c>
      <c r="M42" s="112">
        <f t="shared" si="8"/>
        <v>0</v>
      </c>
      <c r="N42" s="15" t="str">
        <f t="shared" si="3"/>
        <v/>
      </c>
    </row>
    <row r="43" spans="2:14" s="11" customFormat="1" ht="12" customHeight="1" x14ac:dyDescent="0.2">
      <c r="B43" s="13">
        <f>IF(ISBLANK('3-Budget + REVISE'!B34),"",'3-Budget + REVISE'!B34)</f>
        <v>0</v>
      </c>
      <c r="C43" s="520">
        <f>IF('3-Budget + REVISE'!V34=1,'3-Budget + REVISE'!F34,' 5-EXPENSE 2nd Period'!C43)</f>
        <v>0</v>
      </c>
      <c r="D43" s="449"/>
      <c r="E43" s="450"/>
      <c r="F43" s="444"/>
      <c r="G43" s="445"/>
      <c r="H43" s="519"/>
      <c r="I43" s="520">
        <f>F43+' 5-EXPENSE 2nd Period'!I43</f>
        <v>0</v>
      </c>
      <c r="J43" s="449"/>
      <c r="K43" s="450"/>
      <c r="L43" s="14" t="str">
        <f t="shared" si="7"/>
        <v/>
      </c>
      <c r="M43" s="112">
        <f t="shared" si="8"/>
        <v>0</v>
      </c>
      <c r="N43" s="15" t="str">
        <f t="shared" si="3"/>
        <v/>
      </c>
    </row>
    <row r="44" spans="2:14" s="11" customFormat="1" ht="12" customHeight="1" x14ac:dyDescent="0.2">
      <c r="B44" s="13">
        <f>IF(ISBLANK('3-Budget + REVISE'!B35),"",'3-Budget + REVISE'!B35)</f>
        <v>0</v>
      </c>
      <c r="C44" s="520">
        <f>IF('3-Budget + REVISE'!V35=1,'3-Budget + REVISE'!F35,' 5-EXPENSE 2nd Period'!C44)</f>
        <v>0</v>
      </c>
      <c r="D44" s="449"/>
      <c r="E44" s="450"/>
      <c r="F44" s="444"/>
      <c r="G44" s="445"/>
      <c r="H44" s="519"/>
      <c r="I44" s="520">
        <f>F44+' 5-EXPENSE 2nd Period'!I44</f>
        <v>0</v>
      </c>
      <c r="J44" s="449"/>
      <c r="K44" s="450"/>
      <c r="L44" s="14" t="str">
        <f t="shared" si="7"/>
        <v/>
      </c>
      <c r="M44" s="112">
        <f t="shared" si="8"/>
        <v>0</v>
      </c>
      <c r="N44" s="15" t="str">
        <f t="shared" si="3"/>
        <v/>
      </c>
    </row>
    <row r="45" spans="2:14" s="11" customFormat="1" ht="12" customHeight="1" x14ac:dyDescent="0.2">
      <c r="B45" s="13">
        <f>IF(ISBLANK('3-Budget + REVISE'!B36),"",'3-Budget + REVISE'!B36)</f>
        <v>0</v>
      </c>
      <c r="C45" s="520">
        <f>IF('3-Budget + REVISE'!V36=1,'3-Budget + REVISE'!F36,' 5-EXPENSE 2nd Period'!C45)</f>
        <v>0</v>
      </c>
      <c r="D45" s="449"/>
      <c r="E45" s="450"/>
      <c r="F45" s="444"/>
      <c r="G45" s="445"/>
      <c r="H45" s="519"/>
      <c r="I45" s="520">
        <f>F45+' 5-EXPENSE 2nd Period'!I45</f>
        <v>0</v>
      </c>
      <c r="J45" s="449"/>
      <c r="K45" s="450"/>
      <c r="L45" s="14" t="str">
        <f t="shared" si="7"/>
        <v/>
      </c>
      <c r="M45" s="112">
        <f t="shared" si="8"/>
        <v>0</v>
      </c>
      <c r="N45" s="15" t="str">
        <f t="shared" si="3"/>
        <v/>
      </c>
    </row>
    <row r="46" spans="2:14" s="11" customFormat="1" ht="12" customHeight="1" x14ac:dyDescent="0.2">
      <c r="B46" s="13">
        <f>IF(ISBLANK('3-Budget + REVISE'!B37),"",'3-Budget + REVISE'!B37)</f>
        <v>0</v>
      </c>
      <c r="C46" s="520">
        <f>IF('3-Budget + REVISE'!V37=1,'3-Budget + REVISE'!F37,' 5-EXPENSE 2nd Period'!C46)</f>
        <v>0</v>
      </c>
      <c r="D46" s="449"/>
      <c r="E46" s="450"/>
      <c r="F46" s="444"/>
      <c r="G46" s="445"/>
      <c r="H46" s="519"/>
      <c r="I46" s="520">
        <f>F46+' 5-EXPENSE 2nd Period'!I46</f>
        <v>0</v>
      </c>
      <c r="J46" s="449"/>
      <c r="K46" s="450"/>
      <c r="L46" s="14" t="str">
        <f t="shared" si="7"/>
        <v/>
      </c>
      <c r="M46" s="112">
        <f t="shared" si="8"/>
        <v>0</v>
      </c>
      <c r="N46" s="15" t="str">
        <f t="shared" si="3"/>
        <v/>
      </c>
    </row>
    <row r="47" spans="2:14" s="11" customFormat="1" ht="12" customHeight="1" x14ac:dyDescent="0.2">
      <c r="B47" s="13">
        <f>IF(ISBLANK('3-Budget + REVISE'!B38),"",'3-Budget + REVISE'!B38)</f>
        <v>0</v>
      </c>
      <c r="C47" s="520">
        <f>IF('3-Budget + REVISE'!V38=1,'3-Budget + REVISE'!F38,' 5-EXPENSE 2nd Period'!C47)</f>
        <v>0</v>
      </c>
      <c r="D47" s="449"/>
      <c r="E47" s="450"/>
      <c r="F47" s="444"/>
      <c r="G47" s="445"/>
      <c r="H47" s="519"/>
      <c r="I47" s="520">
        <f>F47+' 5-EXPENSE 2nd Period'!I47</f>
        <v>0</v>
      </c>
      <c r="J47" s="449"/>
      <c r="K47" s="450"/>
      <c r="L47" s="14" t="str">
        <f t="shared" si="7"/>
        <v/>
      </c>
      <c r="M47" s="112">
        <f t="shared" si="8"/>
        <v>0</v>
      </c>
      <c r="N47" s="15" t="str">
        <f t="shared" si="3"/>
        <v/>
      </c>
    </row>
    <row r="48" spans="2:14" s="11" customFormat="1" ht="12" customHeight="1" x14ac:dyDescent="0.2">
      <c r="B48" s="13">
        <f>IF(ISBLANK('3-Budget + REVISE'!B39),"",'3-Budget + REVISE'!B39)</f>
        <v>0</v>
      </c>
      <c r="C48" s="520">
        <f>IF('3-Budget + REVISE'!V39=1,'3-Budget + REVISE'!F39,' 5-EXPENSE 2nd Period'!C48)</f>
        <v>0</v>
      </c>
      <c r="D48" s="449"/>
      <c r="E48" s="450"/>
      <c r="F48" s="444"/>
      <c r="G48" s="445"/>
      <c r="H48" s="519"/>
      <c r="I48" s="520">
        <f>F48+' 5-EXPENSE 2nd Period'!I48</f>
        <v>0</v>
      </c>
      <c r="J48" s="449"/>
      <c r="K48" s="450"/>
      <c r="L48" s="14" t="str">
        <f t="shared" si="7"/>
        <v/>
      </c>
      <c r="M48" s="112">
        <f t="shared" si="8"/>
        <v>0</v>
      </c>
      <c r="N48" s="15" t="str">
        <f t="shared" si="3"/>
        <v/>
      </c>
    </row>
    <row r="49" spans="2:14" s="11" customFormat="1" ht="12" customHeight="1" x14ac:dyDescent="0.2">
      <c r="B49" s="13">
        <f>IF(ISBLANK('3-Budget + REVISE'!B40),"",'3-Budget + REVISE'!B40)</f>
        <v>0</v>
      </c>
      <c r="C49" s="520">
        <f>IF('3-Budget + REVISE'!V40=1,'3-Budget + REVISE'!F40,' 5-EXPENSE 2nd Period'!C49)</f>
        <v>0</v>
      </c>
      <c r="D49" s="449"/>
      <c r="E49" s="450"/>
      <c r="F49" s="444"/>
      <c r="G49" s="445"/>
      <c r="H49" s="519"/>
      <c r="I49" s="520">
        <f>F49+' 5-EXPENSE 2nd Period'!I49</f>
        <v>0</v>
      </c>
      <c r="J49" s="449"/>
      <c r="K49" s="450"/>
      <c r="L49" s="14" t="str">
        <f t="shared" si="7"/>
        <v/>
      </c>
      <c r="M49" s="112">
        <f t="shared" si="8"/>
        <v>0</v>
      </c>
      <c r="N49" s="15" t="str">
        <f t="shared" si="3"/>
        <v/>
      </c>
    </row>
    <row r="50" spans="2:14" s="11" customFormat="1" ht="12" customHeight="1" x14ac:dyDescent="0.2">
      <c r="B50" s="13">
        <f>IF(ISBLANK('3-Budget + REVISE'!B41),"",'3-Budget + REVISE'!B41)</f>
        <v>0</v>
      </c>
      <c r="C50" s="520">
        <f>IF('3-Budget + REVISE'!V41=1,'3-Budget + REVISE'!F41,' 5-EXPENSE 2nd Period'!C50)</f>
        <v>0</v>
      </c>
      <c r="D50" s="449"/>
      <c r="E50" s="450"/>
      <c r="F50" s="444"/>
      <c r="G50" s="445"/>
      <c r="H50" s="519"/>
      <c r="I50" s="520">
        <f>F50+' 5-EXPENSE 2nd Period'!I50</f>
        <v>0</v>
      </c>
      <c r="J50" s="449"/>
      <c r="K50" s="450"/>
      <c r="L50" s="14" t="str">
        <f t="shared" si="7"/>
        <v/>
      </c>
      <c r="M50" s="112">
        <f t="shared" si="8"/>
        <v>0</v>
      </c>
      <c r="N50" s="15" t="str">
        <f t="shared" si="3"/>
        <v/>
      </c>
    </row>
    <row r="51" spans="2:14" s="11" customFormat="1" ht="12" customHeight="1" x14ac:dyDescent="0.2">
      <c r="B51" s="13">
        <f>IF(ISBLANK('3-Budget + REVISE'!B42),"",'3-Budget + REVISE'!B42)</f>
        <v>0</v>
      </c>
      <c r="C51" s="520">
        <f>IF('3-Budget + REVISE'!V42=1,'3-Budget + REVISE'!F42,' 5-EXPENSE 2nd Period'!C51)</f>
        <v>0</v>
      </c>
      <c r="D51" s="449"/>
      <c r="E51" s="450"/>
      <c r="F51" s="444"/>
      <c r="G51" s="445"/>
      <c r="H51" s="519"/>
      <c r="I51" s="520">
        <f>F51+' 5-EXPENSE 2nd Period'!I51</f>
        <v>0</v>
      </c>
      <c r="J51" s="449"/>
      <c r="K51" s="450"/>
      <c r="L51" s="14" t="str">
        <f t="shared" si="7"/>
        <v/>
      </c>
      <c r="M51" s="112">
        <f t="shared" si="8"/>
        <v>0</v>
      </c>
      <c r="N51" s="15" t="str">
        <f t="shared" si="3"/>
        <v/>
      </c>
    </row>
    <row r="52" spans="2:14" s="11" customFormat="1" ht="12" customHeight="1" x14ac:dyDescent="0.2">
      <c r="B52" s="13">
        <f>IF(ISBLANK('3-Budget + REVISE'!B43),"",'3-Budget + REVISE'!B43)</f>
        <v>0</v>
      </c>
      <c r="C52" s="520">
        <f>IF('3-Budget + REVISE'!V43=1,'3-Budget + REVISE'!F43,' 5-EXPENSE 2nd Period'!C52)</f>
        <v>0</v>
      </c>
      <c r="D52" s="449"/>
      <c r="E52" s="450"/>
      <c r="F52" s="444"/>
      <c r="G52" s="445"/>
      <c r="H52" s="519"/>
      <c r="I52" s="520">
        <f>F52+' 5-EXPENSE 2nd Period'!I52</f>
        <v>0</v>
      </c>
      <c r="J52" s="449"/>
      <c r="K52" s="450"/>
      <c r="L52" s="14" t="str">
        <f t="shared" si="7"/>
        <v/>
      </c>
      <c r="M52" s="112">
        <f t="shared" si="8"/>
        <v>0</v>
      </c>
      <c r="N52" s="15" t="str">
        <f t="shared" si="3"/>
        <v/>
      </c>
    </row>
    <row r="53" spans="2:14" s="11" customFormat="1" ht="12" customHeight="1" x14ac:dyDescent="0.2">
      <c r="B53" s="13">
        <f>IF(ISBLANK('3-Budget + REVISE'!B44),"",'3-Budget + REVISE'!B44)</f>
        <v>0</v>
      </c>
      <c r="C53" s="520">
        <f>IF('3-Budget + REVISE'!V44=1,'3-Budget + REVISE'!F44,' 5-EXPENSE 2nd Period'!C53)</f>
        <v>0</v>
      </c>
      <c r="D53" s="449"/>
      <c r="E53" s="450"/>
      <c r="F53" s="444"/>
      <c r="G53" s="445"/>
      <c r="H53" s="519"/>
      <c r="I53" s="520">
        <f>F53+' 5-EXPENSE 2nd Period'!I53</f>
        <v>0</v>
      </c>
      <c r="J53" s="449"/>
      <c r="K53" s="450"/>
      <c r="L53" s="14" t="str">
        <f t="shared" si="7"/>
        <v/>
      </c>
      <c r="M53" s="112">
        <f t="shared" si="8"/>
        <v>0</v>
      </c>
      <c r="N53" s="15" t="str">
        <f t="shared" si="3"/>
        <v/>
      </c>
    </row>
    <row r="54" spans="2:14" s="11" customFormat="1" ht="12" customHeight="1" x14ac:dyDescent="0.2">
      <c r="B54" s="13">
        <f>IF(ISBLANK('3-Budget + REVISE'!B45),"",'3-Budget + REVISE'!B45)</f>
        <v>0</v>
      </c>
      <c r="C54" s="520">
        <f>IF('3-Budget + REVISE'!V45=1,'3-Budget + REVISE'!F45,' 5-EXPENSE 2nd Period'!C54)</f>
        <v>0</v>
      </c>
      <c r="D54" s="449"/>
      <c r="E54" s="450"/>
      <c r="F54" s="444"/>
      <c r="G54" s="445"/>
      <c r="H54" s="519"/>
      <c r="I54" s="520">
        <f>F54+' 5-EXPENSE 2nd Period'!I54</f>
        <v>0</v>
      </c>
      <c r="J54" s="449"/>
      <c r="K54" s="450"/>
      <c r="L54" s="14" t="str">
        <f t="shared" si="7"/>
        <v/>
      </c>
      <c r="M54" s="112">
        <f t="shared" si="8"/>
        <v>0</v>
      </c>
      <c r="N54" s="15" t="str">
        <f t="shared" si="3"/>
        <v/>
      </c>
    </row>
    <row r="55" spans="2:14" s="11" customFormat="1" ht="12" customHeight="1" x14ac:dyDescent="0.2">
      <c r="B55" s="13">
        <f>IF(ISBLANK('3-Budget + REVISE'!B46),"",'3-Budget + REVISE'!B46)</f>
        <v>0</v>
      </c>
      <c r="C55" s="520">
        <f>IF('3-Budget + REVISE'!V46=1,'3-Budget + REVISE'!F46,' 5-EXPENSE 2nd Period'!C55)</f>
        <v>0</v>
      </c>
      <c r="D55" s="449"/>
      <c r="E55" s="450"/>
      <c r="F55" s="444"/>
      <c r="G55" s="445"/>
      <c r="H55" s="519"/>
      <c r="I55" s="520">
        <f>F55+' 5-EXPENSE 2nd Period'!I55</f>
        <v>0</v>
      </c>
      <c r="J55" s="449"/>
      <c r="K55" s="450"/>
      <c r="L55" s="14" t="str">
        <f t="shared" si="7"/>
        <v/>
      </c>
      <c r="M55" s="112">
        <f t="shared" si="8"/>
        <v>0</v>
      </c>
      <c r="N55" s="15" t="str">
        <f t="shared" si="3"/>
        <v/>
      </c>
    </row>
    <row r="56" spans="2:14" s="11" customFormat="1" ht="12" customHeight="1" x14ac:dyDescent="0.2">
      <c r="B56" s="13">
        <f>IF(ISBLANK('3-Budget + REVISE'!B47),"",'3-Budget + REVISE'!B47)</f>
        <v>0</v>
      </c>
      <c r="C56" s="520">
        <f>IF('3-Budget + REVISE'!V47=1,'3-Budget + REVISE'!F47,' 5-EXPENSE 2nd Period'!C56)</f>
        <v>0</v>
      </c>
      <c r="D56" s="449"/>
      <c r="E56" s="450"/>
      <c r="F56" s="444"/>
      <c r="G56" s="445"/>
      <c r="H56" s="519"/>
      <c r="I56" s="520">
        <f>F56+' 5-EXPENSE 2nd Period'!I56</f>
        <v>0</v>
      </c>
      <c r="J56" s="449"/>
      <c r="K56" s="450"/>
      <c r="L56" s="14" t="str">
        <f t="shared" si="7"/>
        <v/>
      </c>
      <c r="M56" s="112">
        <f t="shared" si="8"/>
        <v>0</v>
      </c>
      <c r="N56" s="15" t="str">
        <f t="shared" si="3"/>
        <v/>
      </c>
    </row>
    <row r="57" spans="2:14" s="11" customFormat="1" ht="12" customHeight="1" x14ac:dyDescent="0.2">
      <c r="B57" s="13">
        <f>IF(ISBLANK('3-Budget + REVISE'!B48),"",'3-Budget + REVISE'!B48)</f>
        <v>0</v>
      </c>
      <c r="C57" s="520">
        <f>IF('3-Budget + REVISE'!V48=1,'3-Budget + REVISE'!F48,' 5-EXPENSE 2nd Period'!C57)</f>
        <v>0</v>
      </c>
      <c r="D57" s="449"/>
      <c r="E57" s="450"/>
      <c r="F57" s="444"/>
      <c r="G57" s="445"/>
      <c r="H57" s="519"/>
      <c r="I57" s="520">
        <f>F57+' 5-EXPENSE 2nd Period'!I57</f>
        <v>0</v>
      </c>
      <c r="J57" s="449"/>
      <c r="K57" s="450"/>
      <c r="L57" s="14" t="str">
        <f t="shared" si="7"/>
        <v/>
      </c>
      <c r="M57" s="112">
        <f t="shared" si="8"/>
        <v>0</v>
      </c>
      <c r="N57" s="15" t="str">
        <f t="shared" si="3"/>
        <v/>
      </c>
    </row>
    <row r="58" spans="2:14" s="11" customFormat="1" ht="12" customHeight="1" x14ac:dyDescent="0.2">
      <c r="B58" s="13">
        <f>IF(ISBLANK('3-Budget + REVISE'!B49),"",'3-Budget + REVISE'!B49)</f>
        <v>0</v>
      </c>
      <c r="C58" s="520">
        <f>IF('3-Budget + REVISE'!V49=1,'3-Budget + REVISE'!F49,' 5-EXPENSE 2nd Period'!C58)</f>
        <v>0</v>
      </c>
      <c r="D58" s="449"/>
      <c r="E58" s="450"/>
      <c r="F58" s="444"/>
      <c r="G58" s="445"/>
      <c r="H58" s="519"/>
      <c r="I58" s="520">
        <f>F58+' 5-EXPENSE 2nd Period'!I58</f>
        <v>0</v>
      </c>
      <c r="J58" s="449"/>
      <c r="K58" s="450"/>
      <c r="L58" s="14" t="str">
        <f t="shared" si="7"/>
        <v/>
      </c>
      <c r="M58" s="112">
        <f t="shared" si="8"/>
        <v>0</v>
      </c>
      <c r="N58" s="15" t="str">
        <f t="shared" si="3"/>
        <v/>
      </c>
    </row>
    <row r="59" spans="2:14" s="11" customFormat="1" ht="12" customHeight="1" x14ac:dyDescent="0.2">
      <c r="B59" s="13">
        <f>IF(ISBLANK('3-Budget + REVISE'!B50),"",'3-Budget + REVISE'!B50)</f>
        <v>0</v>
      </c>
      <c r="C59" s="520">
        <f>IF('3-Budget + REVISE'!V50=1,'3-Budget + REVISE'!F50,' 5-EXPENSE 2nd Period'!C59)</f>
        <v>0</v>
      </c>
      <c r="D59" s="449"/>
      <c r="E59" s="450"/>
      <c r="F59" s="444"/>
      <c r="G59" s="445"/>
      <c r="H59" s="519"/>
      <c r="I59" s="520">
        <f>F59+' 5-EXPENSE 2nd Period'!I59</f>
        <v>0</v>
      </c>
      <c r="J59" s="449"/>
      <c r="K59" s="450"/>
      <c r="L59" s="14" t="str">
        <f t="shared" si="7"/>
        <v/>
      </c>
      <c r="M59" s="112">
        <f t="shared" si="8"/>
        <v>0</v>
      </c>
      <c r="N59" s="15" t="str">
        <f t="shared" si="3"/>
        <v/>
      </c>
    </row>
    <row r="60" spans="2:14" s="11" customFormat="1" ht="12" customHeight="1" x14ac:dyDescent="0.2">
      <c r="B60" s="13">
        <f>IF(ISBLANK('3-Budget + REVISE'!B51),"",'3-Budget + REVISE'!B51)</f>
        <v>0</v>
      </c>
      <c r="C60" s="520">
        <f>IF('3-Budget + REVISE'!V51=1,'3-Budget + REVISE'!F51,' 5-EXPENSE 2nd Period'!C60)</f>
        <v>0</v>
      </c>
      <c r="D60" s="449"/>
      <c r="E60" s="450"/>
      <c r="F60" s="444"/>
      <c r="G60" s="445"/>
      <c r="H60" s="519"/>
      <c r="I60" s="520">
        <f>F60+' 5-EXPENSE 2nd Period'!I60</f>
        <v>0</v>
      </c>
      <c r="J60" s="449"/>
      <c r="K60" s="450"/>
      <c r="L60" s="14" t="str">
        <f t="shared" si="7"/>
        <v/>
      </c>
      <c r="M60" s="112">
        <f t="shared" si="8"/>
        <v>0</v>
      </c>
      <c r="N60" s="15" t="str">
        <f t="shared" si="3"/>
        <v/>
      </c>
    </row>
    <row r="61" spans="2:14" s="11" customFormat="1" ht="12" customHeight="1" x14ac:dyDescent="0.2">
      <c r="B61" s="13">
        <f>IF(ISBLANK('3-Budget + REVISE'!B52),"",'3-Budget + REVISE'!B52)</f>
        <v>0</v>
      </c>
      <c r="C61" s="520">
        <f>IF('3-Budget + REVISE'!V52=1,'3-Budget + REVISE'!F52,' 5-EXPENSE 2nd Period'!C61)</f>
        <v>0</v>
      </c>
      <c r="D61" s="449"/>
      <c r="E61" s="450"/>
      <c r="F61" s="444"/>
      <c r="G61" s="445"/>
      <c r="H61" s="519"/>
      <c r="I61" s="520">
        <f>F61+' 5-EXPENSE 2nd Period'!I61</f>
        <v>0</v>
      </c>
      <c r="J61" s="449"/>
      <c r="K61" s="450"/>
      <c r="L61" s="14" t="str">
        <f t="shared" si="7"/>
        <v/>
      </c>
      <c r="M61" s="112">
        <f t="shared" si="8"/>
        <v>0</v>
      </c>
      <c r="N61" s="15" t="str">
        <f t="shared" si="3"/>
        <v/>
      </c>
    </row>
    <row r="62" spans="2:14" s="11" customFormat="1" ht="12" customHeight="1" x14ac:dyDescent="0.2">
      <c r="B62" s="13">
        <f>IF(ISBLANK('3-Budget + REVISE'!B53),"",'3-Budget + REVISE'!B53)</f>
        <v>0</v>
      </c>
      <c r="C62" s="520">
        <f>IF('3-Budget + REVISE'!V53=1,'3-Budget + REVISE'!F53,' 5-EXPENSE 2nd Period'!C62)</f>
        <v>0</v>
      </c>
      <c r="D62" s="449"/>
      <c r="E62" s="450"/>
      <c r="F62" s="444"/>
      <c r="G62" s="445"/>
      <c r="H62" s="519"/>
      <c r="I62" s="520">
        <f>F62+' 5-EXPENSE 2nd Period'!I62</f>
        <v>0</v>
      </c>
      <c r="J62" s="449"/>
      <c r="K62" s="450"/>
      <c r="L62" s="14" t="str">
        <f t="shared" si="7"/>
        <v/>
      </c>
      <c r="M62" s="112">
        <f t="shared" si="8"/>
        <v>0</v>
      </c>
      <c r="N62" s="15" t="str">
        <f t="shared" si="3"/>
        <v/>
      </c>
    </row>
    <row r="63" spans="2:14" s="11" customFormat="1" ht="12.95" customHeight="1" x14ac:dyDescent="0.2">
      <c r="B63" s="89" t="str">
        <f>IF(ISBLANK('3-Budget + REVISE'!B54),"",'3-Budget + REVISE'!B54)</f>
        <v>300 - TRAVEL</v>
      </c>
      <c r="C63" s="510">
        <f>SUM(C64:C73)</f>
        <v>0</v>
      </c>
      <c r="D63" s="510"/>
      <c r="E63" s="510"/>
      <c r="F63" s="510">
        <f t="shared" ref="F63" si="9">SUM(F64:F73)</f>
        <v>0</v>
      </c>
      <c r="G63" s="510"/>
      <c r="H63" s="510"/>
      <c r="I63" s="510">
        <f t="shared" ref="I63" si="10">SUM(I64:I73)</f>
        <v>0</v>
      </c>
      <c r="J63" s="510"/>
      <c r="K63" s="510"/>
      <c r="L63" s="108" t="str">
        <f t="shared" ref="L63:L73" si="11">IF(C63&gt;0,I63/C63,"")</f>
        <v/>
      </c>
      <c r="M63" s="110">
        <f>C63-I63</f>
        <v>0</v>
      </c>
      <c r="N63" s="10" t="str">
        <f t="shared" ref="N63" si="12">IF(M63&lt;0, "!", "")</f>
        <v/>
      </c>
    </row>
    <row r="64" spans="2:14" s="11" customFormat="1" ht="12" customHeight="1" x14ac:dyDescent="0.2">
      <c r="B64" s="13">
        <f>IF(ISBLANK('3-Budget + REVISE'!B55),"",'3-Budget + REVISE'!B55)</f>
        <v>0</v>
      </c>
      <c r="C64" s="520">
        <f>IF('3-Budget + REVISE'!V55=1,'3-Budget + REVISE'!F55,' 5-EXPENSE 2nd Period'!C64)</f>
        <v>0</v>
      </c>
      <c r="D64" s="449"/>
      <c r="E64" s="450"/>
      <c r="F64" s="444"/>
      <c r="G64" s="445"/>
      <c r="H64" s="519"/>
      <c r="I64" s="520">
        <f>F64+' 5-EXPENSE 2nd Period'!I64</f>
        <v>0</v>
      </c>
      <c r="J64" s="449"/>
      <c r="K64" s="450"/>
      <c r="L64" s="14" t="str">
        <f t="shared" si="11"/>
        <v/>
      </c>
      <c r="M64" s="112">
        <f t="shared" ref="M64:M73" si="13">C64-I64</f>
        <v>0</v>
      </c>
      <c r="N64" s="15" t="str">
        <f t="shared" ref="N64:N74" si="14">IF(M64&lt;0, "!", "")</f>
        <v/>
      </c>
    </row>
    <row r="65" spans="2:14" s="11" customFormat="1" ht="12" customHeight="1" x14ac:dyDescent="0.2">
      <c r="B65" s="16">
        <f>IF(ISBLANK('3-Budget + REVISE'!B56),"",'3-Budget + REVISE'!B56)</f>
        <v>0</v>
      </c>
      <c r="C65" s="520">
        <f>IF('3-Budget + REVISE'!V56=1,'3-Budget + REVISE'!F56,' 5-EXPENSE 2nd Period'!C65)</f>
        <v>0</v>
      </c>
      <c r="D65" s="449"/>
      <c r="E65" s="450"/>
      <c r="F65" s="444"/>
      <c r="G65" s="445"/>
      <c r="H65" s="519"/>
      <c r="I65" s="521">
        <f>F65+' 5-EXPENSE 2nd Period'!I65</f>
        <v>0</v>
      </c>
      <c r="J65" s="496"/>
      <c r="K65" s="497"/>
      <c r="L65" s="17" t="str">
        <f t="shared" si="11"/>
        <v/>
      </c>
      <c r="M65" s="113">
        <f t="shared" si="13"/>
        <v>0</v>
      </c>
      <c r="N65" s="15" t="str">
        <f t="shared" si="14"/>
        <v/>
      </c>
    </row>
    <row r="66" spans="2:14" s="11" customFormat="1" ht="12" customHeight="1" x14ac:dyDescent="0.2">
      <c r="B66" s="16">
        <f>IF(ISBLANK('3-Budget + REVISE'!B57),"",'3-Budget + REVISE'!B57)</f>
        <v>0</v>
      </c>
      <c r="C66" s="520">
        <f>IF('3-Budget + REVISE'!V57=1,'3-Budget + REVISE'!F57,' 5-EXPENSE 2nd Period'!C66)</f>
        <v>0</v>
      </c>
      <c r="D66" s="449"/>
      <c r="E66" s="450"/>
      <c r="F66" s="444"/>
      <c r="G66" s="445"/>
      <c r="H66" s="519"/>
      <c r="I66" s="521">
        <f>F66+' 5-EXPENSE 2nd Period'!I66</f>
        <v>0</v>
      </c>
      <c r="J66" s="496"/>
      <c r="K66" s="497"/>
      <c r="L66" s="17" t="str">
        <f t="shared" si="11"/>
        <v/>
      </c>
      <c r="M66" s="113">
        <f t="shared" si="13"/>
        <v>0</v>
      </c>
      <c r="N66" s="15" t="str">
        <f t="shared" si="14"/>
        <v/>
      </c>
    </row>
    <row r="67" spans="2:14" s="11" customFormat="1" ht="12" customHeight="1" x14ac:dyDescent="0.2">
      <c r="B67" s="16">
        <f>IF(ISBLANK('3-Budget + REVISE'!B58),"",'3-Budget + REVISE'!B58)</f>
        <v>0</v>
      </c>
      <c r="C67" s="520">
        <f>IF('3-Budget + REVISE'!V58=1,'3-Budget + REVISE'!F58,' 5-EXPENSE 2nd Period'!C67)</f>
        <v>0</v>
      </c>
      <c r="D67" s="449"/>
      <c r="E67" s="450"/>
      <c r="F67" s="444"/>
      <c r="G67" s="445"/>
      <c r="H67" s="519"/>
      <c r="I67" s="521">
        <f>F67+' 5-EXPENSE 2nd Period'!I67</f>
        <v>0</v>
      </c>
      <c r="J67" s="496"/>
      <c r="K67" s="497"/>
      <c r="L67" s="17" t="str">
        <f t="shared" si="11"/>
        <v/>
      </c>
      <c r="M67" s="113">
        <f t="shared" si="13"/>
        <v>0</v>
      </c>
      <c r="N67" s="15" t="str">
        <f t="shared" si="14"/>
        <v/>
      </c>
    </row>
    <row r="68" spans="2:14" s="11" customFormat="1" ht="12" customHeight="1" x14ac:dyDescent="0.2">
      <c r="B68" s="16">
        <f>IF(ISBLANK('3-Budget + REVISE'!B59),"",'3-Budget + REVISE'!B59)</f>
        <v>0</v>
      </c>
      <c r="C68" s="520">
        <f>IF('3-Budget + REVISE'!V59=1,'3-Budget + REVISE'!F59,' 5-EXPENSE 2nd Period'!C68)</f>
        <v>0</v>
      </c>
      <c r="D68" s="449"/>
      <c r="E68" s="450"/>
      <c r="F68" s="444"/>
      <c r="G68" s="445"/>
      <c r="H68" s="519"/>
      <c r="I68" s="521">
        <f>F68+' 5-EXPENSE 2nd Period'!I68</f>
        <v>0</v>
      </c>
      <c r="J68" s="496"/>
      <c r="K68" s="497"/>
      <c r="L68" s="17" t="str">
        <f t="shared" si="11"/>
        <v/>
      </c>
      <c r="M68" s="113">
        <f t="shared" si="13"/>
        <v>0</v>
      </c>
      <c r="N68" s="15" t="str">
        <f t="shared" si="14"/>
        <v/>
      </c>
    </row>
    <row r="69" spans="2:14" s="11" customFormat="1" ht="12" customHeight="1" x14ac:dyDescent="0.2">
      <c r="B69" s="16">
        <f>IF(ISBLANK('3-Budget + REVISE'!B60),"",'3-Budget + REVISE'!B60)</f>
        <v>0</v>
      </c>
      <c r="C69" s="520">
        <f>IF('3-Budget + REVISE'!V60=1,'3-Budget + REVISE'!F60,' 5-EXPENSE 2nd Period'!C69)</f>
        <v>0</v>
      </c>
      <c r="D69" s="449"/>
      <c r="E69" s="450"/>
      <c r="F69" s="444"/>
      <c r="G69" s="445"/>
      <c r="H69" s="519"/>
      <c r="I69" s="521">
        <f>F69+' 5-EXPENSE 2nd Period'!I69</f>
        <v>0</v>
      </c>
      <c r="J69" s="496"/>
      <c r="K69" s="497"/>
      <c r="L69" s="17" t="str">
        <f t="shared" si="11"/>
        <v/>
      </c>
      <c r="M69" s="113">
        <f t="shared" si="13"/>
        <v>0</v>
      </c>
      <c r="N69" s="15" t="str">
        <f t="shared" si="14"/>
        <v/>
      </c>
    </row>
    <row r="70" spans="2:14" s="11" customFormat="1" ht="12" customHeight="1" x14ac:dyDescent="0.2">
      <c r="B70" s="16">
        <f>IF(ISBLANK('3-Budget + REVISE'!B61),"",'3-Budget + REVISE'!B61)</f>
        <v>0</v>
      </c>
      <c r="C70" s="520">
        <f>IF('3-Budget + REVISE'!V61=1,'3-Budget + REVISE'!F61,' 5-EXPENSE 2nd Period'!C70)</f>
        <v>0</v>
      </c>
      <c r="D70" s="449"/>
      <c r="E70" s="450"/>
      <c r="F70" s="444"/>
      <c r="G70" s="445"/>
      <c r="H70" s="519"/>
      <c r="I70" s="521">
        <f>F70+' 5-EXPENSE 2nd Period'!I70</f>
        <v>0</v>
      </c>
      <c r="J70" s="496"/>
      <c r="K70" s="497"/>
      <c r="L70" s="17" t="str">
        <f t="shared" si="11"/>
        <v/>
      </c>
      <c r="M70" s="113">
        <f t="shared" si="13"/>
        <v>0</v>
      </c>
      <c r="N70" s="15" t="str">
        <f t="shared" si="14"/>
        <v/>
      </c>
    </row>
    <row r="71" spans="2:14" s="11" customFormat="1" ht="12" customHeight="1" x14ac:dyDescent="0.2">
      <c r="B71" s="16">
        <f>IF(ISBLANK('3-Budget + REVISE'!B62),"",'3-Budget + REVISE'!B62)</f>
        <v>0</v>
      </c>
      <c r="C71" s="520">
        <f>IF('3-Budget + REVISE'!V62=1,'3-Budget + REVISE'!F62,' 5-EXPENSE 2nd Period'!C71)</f>
        <v>0</v>
      </c>
      <c r="D71" s="449"/>
      <c r="E71" s="450"/>
      <c r="F71" s="444"/>
      <c r="G71" s="445"/>
      <c r="H71" s="519"/>
      <c r="I71" s="521">
        <f>F71+' 5-EXPENSE 2nd Period'!I71</f>
        <v>0</v>
      </c>
      <c r="J71" s="496"/>
      <c r="K71" s="497"/>
      <c r="L71" s="17" t="str">
        <f t="shared" si="11"/>
        <v/>
      </c>
      <c r="M71" s="113">
        <f t="shared" si="13"/>
        <v>0</v>
      </c>
      <c r="N71" s="15" t="str">
        <f t="shared" si="14"/>
        <v/>
      </c>
    </row>
    <row r="72" spans="2:14" s="11" customFormat="1" ht="12" customHeight="1" x14ac:dyDescent="0.2">
      <c r="B72" s="16">
        <f>IF(ISBLANK('3-Budget + REVISE'!B63),"",'3-Budget + REVISE'!B63)</f>
        <v>0</v>
      </c>
      <c r="C72" s="520">
        <f>IF('3-Budget + REVISE'!V63=1,'3-Budget + REVISE'!F63,' 5-EXPENSE 2nd Period'!C72)</f>
        <v>0</v>
      </c>
      <c r="D72" s="449"/>
      <c r="E72" s="450"/>
      <c r="F72" s="444"/>
      <c r="G72" s="445"/>
      <c r="H72" s="519"/>
      <c r="I72" s="521">
        <f>F72+' 5-EXPENSE 2nd Period'!I72</f>
        <v>0</v>
      </c>
      <c r="J72" s="496"/>
      <c r="K72" s="497"/>
      <c r="L72" s="17" t="str">
        <f t="shared" si="11"/>
        <v/>
      </c>
      <c r="M72" s="113">
        <f t="shared" si="13"/>
        <v>0</v>
      </c>
      <c r="N72" s="15" t="str">
        <f t="shared" si="14"/>
        <v/>
      </c>
    </row>
    <row r="73" spans="2:14" s="11" customFormat="1" ht="12" customHeight="1" x14ac:dyDescent="0.2">
      <c r="B73" s="18">
        <f>IF(ISBLANK('3-Budget + REVISE'!B64),"",'3-Budget + REVISE'!B64)</f>
        <v>0</v>
      </c>
      <c r="C73" s="520">
        <f>IF('3-Budget + REVISE'!V64=1,'3-Budget + REVISE'!F64,' 5-EXPENSE 2nd Period'!C73)</f>
        <v>0</v>
      </c>
      <c r="D73" s="449"/>
      <c r="E73" s="450"/>
      <c r="F73" s="444"/>
      <c r="G73" s="445"/>
      <c r="H73" s="519"/>
      <c r="I73" s="522">
        <f>F73+' 5-EXPENSE 2nd Period'!I73</f>
        <v>0</v>
      </c>
      <c r="J73" s="523"/>
      <c r="K73" s="524"/>
      <c r="L73" s="19" t="str">
        <f t="shared" si="11"/>
        <v/>
      </c>
      <c r="M73" s="114">
        <f t="shared" si="13"/>
        <v>0</v>
      </c>
      <c r="N73" s="15" t="str">
        <f t="shared" si="14"/>
        <v/>
      </c>
    </row>
    <row r="74" spans="2:14" s="21" customFormat="1" ht="12.95" customHeight="1" x14ac:dyDescent="0.2">
      <c r="B74" s="89" t="str">
        <f>IF(ISBLANK('3-Budget + REVISE'!B65),"",'3-Budget + REVISE'!B65)</f>
        <v>400 - SUPPLIES</v>
      </c>
      <c r="C74" s="510">
        <f>SUM(C75:C84)</f>
        <v>0</v>
      </c>
      <c r="D74" s="510"/>
      <c r="E74" s="510"/>
      <c r="F74" s="510">
        <f t="shared" ref="F74" si="15">SUM(F75:F84)</f>
        <v>0</v>
      </c>
      <c r="G74" s="510"/>
      <c r="H74" s="510"/>
      <c r="I74" s="510">
        <f t="shared" ref="I74" si="16">SUM(I75:I84)</f>
        <v>0</v>
      </c>
      <c r="J74" s="510"/>
      <c r="K74" s="510"/>
      <c r="L74" s="108" t="str">
        <f t="shared" ref="L74:L84" si="17">IF(C74&gt;0,I74/C74,"")</f>
        <v/>
      </c>
      <c r="M74" s="110">
        <f>C74-I74</f>
        <v>0</v>
      </c>
      <c r="N74" s="10" t="str">
        <f t="shared" si="14"/>
        <v/>
      </c>
    </row>
    <row r="75" spans="2:14" s="11" customFormat="1" ht="12" customHeight="1" x14ac:dyDescent="0.2">
      <c r="B75" s="13">
        <f>IF(ISBLANK('3-Budget + REVISE'!B66),"",'3-Budget + REVISE'!B66)</f>
        <v>0</v>
      </c>
      <c r="C75" s="520">
        <f>IF('3-Budget + REVISE'!V66=1,'3-Budget + REVISE'!F66,' 5-EXPENSE 2nd Period'!C75)</f>
        <v>0</v>
      </c>
      <c r="D75" s="449"/>
      <c r="E75" s="450"/>
      <c r="F75" s="444"/>
      <c r="G75" s="445"/>
      <c r="H75" s="519"/>
      <c r="I75" s="520">
        <f>F75+' 5-EXPENSE 2nd Period'!I75</f>
        <v>0</v>
      </c>
      <c r="J75" s="449"/>
      <c r="K75" s="450"/>
      <c r="L75" s="14" t="str">
        <f t="shared" si="17"/>
        <v/>
      </c>
      <c r="M75" s="112">
        <f t="shared" ref="M75:M84" si="18">C75-I75</f>
        <v>0</v>
      </c>
      <c r="N75" s="15" t="str">
        <f t="shared" ref="N75:N85" si="19">IF(M75&lt;0, "!", "")</f>
        <v/>
      </c>
    </row>
    <row r="76" spans="2:14" s="11" customFormat="1" ht="12" customHeight="1" x14ac:dyDescent="0.2">
      <c r="B76" s="16">
        <f>IF(ISBLANK('3-Budget + REVISE'!B67),"",'3-Budget + REVISE'!B67)</f>
        <v>0</v>
      </c>
      <c r="C76" s="520">
        <f>IF('3-Budget + REVISE'!V67=1,'3-Budget + REVISE'!F67,' 5-EXPENSE 2nd Period'!C76)</f>
        <v>0</v>
      </c>
      <c r="D76" s="449"/>
      <c r="E76" s="450"/>
      <c r="F76" s="444"/>
      <c r="G76" s="445"/>
      <c r="H76" s="519"/>
      <c r="I76" s="521">
        <f>F76+' 5-EXPENSE 2nd Period'!I76</f>
        <v>0</v>
      </c>
      <c r="J76" s="496"/>
      <c r="K76" s="497"/>
      <c r="L76" s="17" t="str">
        <f t="shared" si="17"/>
        <v/>
      </c>
      <c r="M76" s="113">
        <f t="shared" si="18"/>
        <v>0</v>
      </c>
      <c r="N76" s="15" t="str">
        <f t="shared" si="19"/>
        <v/>
      </c>
    </row>
    <row r="77" spans="2:14" s="11" customFormat="1" ht="12" customHeight="1" x14ac:dyDescent="0.2">
      <c r="B77" s="16">
        <f>IF(ISBLANK('3-Budget + REVISE'!B68),"",'3-Budget + REVISE'!B68)</f>
        <v>0</v>
      </c>
      <c r="C77" s="520">
        <f>IF('3-Budget + REVISE'!V68=1,'3-Budget + REVISE'!F68,' 5-EXPENSE 2nd Period'!C77)</f>
        <v>0</v>
      </c>
      <c r="D77" s="449"/>
      <c r="E77" s="450"/>
      <c r="F77" s="444"/>
      <c r="G77" s="445"/>
      <c r="H77" s="519"/>
      <c r="I77" s="521">
        <f>F77+' 5-EXPENSE 2nd Period'!I77</f>
        <v>0</v>
      </c>
      <c r="J77" s="496"/>
      <c r="K77" s="497"/>
      <c r="L77" s="17" t="str">
        <f t="shared" si="17"/>
        <v/>
      </c>
      <c r="M77" s="113">
        <f t="shared" si="18"/>
        <v>0</v>
      </c>
      <c r="N77" s="15" t="str">
        <f t="shared" si="19"/>
        <v/>
      </c>
    </row>
    <row r="78" spans="2:14" s="11" customFormat="1" ht="12" customHeight="1" x14ac:dyDescent="0.2">
      <c r="B78" s="16">
        <f>IF(ISBLANK('3-Budget + REVISE'!B69),"",'3-Budget + REVISE'!B69)</f>
        <v>0</v>
      </c>
      <c r="C78" s="520">
        <f>IF('3-Budget + REVISE'!V69=1,'3-Budget + REVISE'!F69,' 5-EXPENSE 2nd Period'!C78)</f>
        <v>0</v>
      </c>
      <c r="D78" s="449"/>
      <c r="E78" s="450"/>
      <c r="F78" s="444"/>
      <c r="G78" s="445"/>
      <c r="H78" s="519"/>
      <c r="I78" s="521">
        <f>F78+' 5-EXPENSE 2nd Period'!I78</f>
        <v>0</v>
      </c>
      <c r="J78" s="496"/>
      <c r="K78" s="497"/>
      <c r="L78" s="17" t="str">
        <f t="shared" si="17"/>
        <v/>
      </c>
      <c r="M78" s="113">
        <f t="shared" si="18"/>
        <v>0</v>
      </c>
      <c r="N78" s="15" t="str">
        <f t="shared" si="19"/>
        <v/>
      </c>
    </row>
    <row r="79" spans="2:14" s="11" customFormat="1" ht="12" customHeight="1" x14ac:dyDescent="0.2">
      <c r="B79" s="16">
        <f>IF(ISBLANK('3-Budget + REVISE'!B70),"",'3-Budget + REVISE'!B70)</f>
        <v>0</v>
      </c>
      <c r="C79" s="520">
        <f>IF('3-Budget + REVISE'!V70=1,'3-Budget + REVISE'!F70,' 5-EXPENSE 2nd Period'!C79)</f>
        <v>0</v>
      </c>
      <c r="D79" s="449"/>
      <c r="E79" s="450"/>
      <c r="F79" s="444"/>
      <c r="G79" s="445"/>
      <c r="H79" s="519"/>
      <c r="I79" s="521">
        <f>F79+' 5-EXPENSE 2nd Period'!I79</f>
        <v>0</v>
      </c>
      <c r="J79" s="496"/>
      <c r="K79" s="497"/>
      <c r="L79" s="17" t="str">
        <f t="shared" si="17"/>
        <v/>
      </c>
      <c r="M79" s="113">
        <f t="shared" si="18"/>
        <v>0</v>
      </c>
      <c r="N79" s="15" t="str">
        <f t="shared" si="19"/>
        <v/>
      </c>
    </row>
    <row r="80" spans="2:14" s="11" customFormat="1" ht="12" customHeight="1" x14ac:dyDescent="0.2">
      <c r="B80" s="16">
        <f>IF(ISBLANK('3-Budget + REVISE'!B71),"",'3-Budget + REVISE'!B71)</f>
        <v>0</v>
      </c>
      <c r="C80" s="520">
        <f>IF('3-Budget + REVISE'!V71=1,'3-Budget + REVISE'!F71,' 5-EXPENSE 2nd Period'!C80)</f>
        <v>0</v>
      </c>
      <c r="D80" s="449"/>
      <c r="E80" s="450"/>
      <c r="F80" s="444"/>
      <c r="G80" s="445"/>
      <c r="H80" s="519"/>
      <c r="I80" s="521">
        <f>F80+' 5-EXPENSE 2nd Period'!I80</f>
        <v>0</v>
      </c>
      <c r="J80" s="496"/>
      <c r="K80" s="497"/>
      <c r="L80" s="17" t="str">
        <f t="shared" si="17"/>
        <v/>
      </c>
      <c r="M80" s="113">
        <f t="shared" si="18"/>
        <v>0</v>
      </c>
      <c r="N80" s="15" t="str">
        <f t="shared" si="19"/>
        <v/>
      </c>
    </row>
    <row r="81" spans="2:14" s="11" customFormat="1" ht="12" customHeight="1" x14ac:dyDescent="0.2">
      <c r="B81" s="16">
        <f>IF(ISBLANK('3-Budget + REVISE'!B72),"",'3-Budget + REVISE'!B72)</f>
        <v>0</v>
      </c>
      <c r="C81" s="520">
        <f>IF('3-Budget + REVISE'!V72=1,'3-Budget + REVISE'!F72,' 5-EXPENSE 2nd Period'!C81)</f>
        <v>0</v>
      </c>
      <c r="D81" s="449"/>
      <c r="E81" s="450"/>
      <c r="F81" s="444"/>
      <c r="G81" s="445"/>
      <c r="H81" s="519"/>
      <c r="I81" s="521">
        <f>F81+' 5-EXPENSE 2nd Period'!I81</f>
        <v>0</v>
      </c>
      <c r="J81" s="496"/>
      <c r="K81" s="497"/>
      <c r="L81" s="17" t="str">
        <f t="shared" si="17"/>
        <v/>
      </c>
      <c r="M81" s="113">
        <f t="shared" si="18"/>
        <v>0</v>
      </c>
      <c r="N81" s="15" t="str">
        <f t="shared" si="19"/>
        <v/>
      </c>
    </row>
    <row r="82" spans="2:14" s="11" customFormat="1" ht="12" customHeight="1" x14ac:dyDescent="0.2">
      <c r="B82" s="16">
        <f>IF(ISBLANK('3-Budget + REVISE'!B73),"",'3-Budget + REVISE'!B73)</f>
        <v>0</v>
      </c>
      <c r="C82" s="520">
        <f>IF('3-Budget + REVISE'!V73=1,'3-Budget + REVISE'!F73,' 5-EXPENSE 2nd Period'!C82)</f>
        <v>0</v>
      </c>
      <c r="D82" s="449"/>
      <c r="E82" s="450"/>
      <c r="F82" s="444"/>
      <c r="G82" s="445"/>
      <c r="H82" s="519"/>
      <c r="I82" s="521">
        <f>F82+' 5-EXPENSE 2nd Period'!I82</f>
        <v>0</v>
      </c>
      <c r="J82" s="496"/>
      <c r="K82" s="497"/>
      <c r="L82" s="17" t="str">
        <f t="shared" si="17"/>
        <v/>
      </c>
      <c r="M82" s="113">
        <f t="shared" si="18"/>
        <v>0</v>
      </c>
      <c r="N82" s="15" t="str">
        <f t="shared" si="19"/>
        <v/>
      </c>
    </row>
    <row r="83" spans="2:14" s="11" customFormat="1" ht="12" customHeight="1" x14ac:dyDescent="0.2">
      <c r="B83" s="16">
        <f>IF(ISBLANK('3-Budget + REVISE'!B74),"",'3-Budget + REVISE'!B74)</f>
        <v>0</v>
      </c>
      <c r="C83" s="520">
        <f>IF('3-Budget + REVISE'!V74=1,'3-Budget + REVISE'!F74,' 5-EXPENSE 2nd Period'!C83)</f>
        <v>0</v>
      </c>
      <c r="D83" s="449"/>
      <c r="E83" s="450"/>
      <c r="F83" s="444"/>
      <c r="G83" s="445"/>
      <c r="H83" s="519"/>
      <c r="I83" s="521">
        <f>F83+' 5-EXPENSE 2nd Period'!I83</f>
        <v>0</v>
      </c>
      <c r="J83" s="496"/>
      <c r="K83" s="497"/>
      <c r="L83" s="17" t="str">
        <f t="shared" si="17"/>
        <v/>
      </c>
      <c r="M83" s="113">
        <f t="shared" si="18"/>
        <v>0</v>
      </c>
      <c r="N83" s="15" t="str">
        <f t="shared" si="19"/>
        <v/>
      </c>
    </row>
    <row r="84" spans="2:14" s="11" customFormat="1" ht="12" customHeight="1" x14ac:dyDescent="0.2">
      <c r="B84" s="18">
        <f>IF(ISBLANK('3-Budget + REVISE'!B75),"",'3-Budget + REVISE'!B75)</f>
        <v>0</v>
      </c>
      <c r="C84" s="520">
        <f>IF('3-Budget + REVISE'!V75=1,'3-Budget + REVISE'!F75,' 5-EXPENSE 2nd Period'!C84)</f>
        <v>0</v>
      </c>
      <c r="D84" s="449"/>
      <c r="E84" s="450"/>
      <c r="F84" s="444"/>
      <c r="G84" s="445"/>
      <c r="H84" s="519"/>
      <c r="I84" s="522">
        <f>F84+' 5-EXPENSE 2nd Period'!I84</f>
        <v>0</v>
      </c>
      <c r="J84" s="523"/>
      <c r="K84" s="524"/>
      <c r="L84" s="19" t="str">
        <f t="shared" si="17"/>
        <v/>
      </c>
      <c r="M84" s="114">
        <f t="shared" si="18"/>
        <v>0</v>
      </c>
      <c r="N84" s="15" t="str">
        <f t="shared" si="19"/>
        <v/>
      </c>
    </row>
    <row r="85" spans="2:14" s="11" customFormat="1" ht="12.95" customHeight="1" x14ac:dyDescent="0.2">
      <c r="B85" s="89" t="str">
        <f>IF(ISBLANK('3-Budget + REVISE'!B76),"",'3-Budget + REVISE'!B76)</f>
        <v>500 - EQUIPMENT</v>
      </c>
      <c r="C85" s="510">
        <f>SUM(C86:C95)</f>
        <v>0</v>
      </c>
      <c r="D85" s="510"/>
      <c r="E85" s="510"/>
      <c r="F85" s="510">
        <f t="shared" ref="F85" si="20">SUM(F86:F95)</f>
        <v>0</v>
      </c>
      <c r="G85" s="510"/>
      <c r="H85" s="510"/>
      <c r="I85" s="510">
        <f t="shared" ref="I85" si="21">SUM(I86:I95)</f>
        <v>0</v>
      </c>
      <c r="J85" s="510"/>
      <c r="K85" s="510"/>
      <c r="L85" s="108" t="str">
        <f t="shared" ref="L85:L95" si="22">IF(C85&gt;0,I85/C85,"")</f>
        <v/>
      </c>
      <c r="M85" s="110">
        <f>C85-I85</f>
        <v>0</v>
      </c>
      <c r="N85" s="10" t="str">
        <f t="shared" si="19"/>
        <v/>
      </c>
    </row>
    <row r="86" spans="2:14" s="11" customFormat="1" ht="12" customHeight="1" x14ac:dyDescent="0.2">
      <c r="B86" s="13">
        <f>IF(ISBLANK('3-Budget + REVISE'!B77),"",'3-Budget + REVISE'!B77)</f>
        <v>0</v>
      </c>
      <c r="C86" s="520">
        <f>IF('3-Budget + REVISE'!V77=1,'3-Budget + REVISE'!F77,' 5-EXPENSE 2nd Period'!C86)</f>
        <v>0</v>
      </c>
      <c r="D86" s="449"/>
      <c r="E86" s="450"/>
      <c r="F86" s="444"/>
      <c r="G86" s="445"/>
      <c r="H86" s="519"/>
      <c r="I86" s="520">
        <f>F86+' 5-EXPENSE 2nd Period'!I86</f>
        <v>0</v>
      </c>
      <c r="J86" s="449"/>
      <c r="K86" s="450"/>
      <c r="L86" s="14" t="str">
        <f t="shared" si="22"/>
        <v/>
      </c>
      <c r="M86" s="112">
        <f t="shared" ref="M86:M95" si="23">C86-I86</f>
        <v>0</v>
      </c>
      <c r="N86" s="15" t="str">
        <f t="shared" ref="N86:N96" si="24">IF(M86&lt;0, "!", "")</f>
        <v/>
      </c>
    </row>
    <row r="87" spans="2:14" s="11" customFormat="1" ht="12" customHeight="1" x14ac:dyDescent="0.2">
      <c r="B87" s="16">
        <f>IF(ISBLANK('3-Budget + REVISE'!B78),"",'3-Budget + REVISE'!B78)</f>
        <v>0</v>
      </c>
      <c r="C87" s="520">
        <f>IF('3-Budget + REVISE'!V78=1,'3-Budget + REVISE'!F78,' 5-EXPENSE 2nd Period'!C87)</f>
        <v>0</v>
      </c>
      <c r="D87" s="449"/>
      <c r="E87" s="450"/>
      <c r="F87" s="444"/>
      <c r="G87" s="445"/>
      <c r="H87" s="519"/>
      <c r="I87" s="521">
        <f>F87+' 5-EXPENSE 2nd Period'!I87</f>
        <v>0</v>
      </c>
      <c r="J87" s="496"/>
      <c r="K87" s="497"/>
      <c r="L87" s="17" t="str">
        <f t="shared" si="22"/>
        <v/>
      </c>
      <c r="M87" s="113">
        <f t="shared" si="23"/>
        <v>0</v>
      </c>
      <c r="N87" s="15" t="str">
        <f t="shared" si="24"/>
        <v/>
      </c>
    </row>
    <row r="88" spans="2:14" s="11" customFormat="1" ht="12" customHeight="1" x14ac:dyDescent="0.2">
      <c r="B88" s="16">
        <f>IF(ISBLANK('3-Budget + REVISE'!B79),"",'3-Budget + REVISE'!B79)</f>
        <v>0</v>
      </c>
      <c r="C88" s="520">
        <f>IF('3-Budget + REVISE'!V79=1,'3-Budget + REVISE'!F79,' 5-EXPENSE 2nd Period'!C88)</f>
        <v>0</v>
      </c>
      <c r="D88" s="449"/>
      <c r="E88" s="450"/>
      <c r="F88" s="444"/>
      <c r="G88" s="445"/>
      <c r="H88" s="519"/>
      <c r="I88" s="521">
        <f>F88+' 5-EXPENSE 2nd Period'!I88</f>
        <v>0</v>
      </c>
      <c r="J88" s="496"/>
      <c r="K88" s="497"/>
      <c r="L88" s="17" t="str">
        <f t="shared" si="22"/>
        <v/>
      </c>
      <c r="M88" s="113">
        <f t="shared" si="23"/>
        <v>0</v>
      </c>
      <c r="N88" s="15" t="str">
        <f t="shared" si="24"/>
        <v/>
      </c>
    </row>
    <row r="89" spans="2:14" s="11" customFormat="1" ht="12" customHeight="1" x14ac:dyDescent="0.2">
      <c r="B89" s="16">
        <f>IF(ISBLANK('3-Budget + REVISE'!B80),"",'3-Budget + REVISE'!B80)</f>
        <v>0</v>
      </c>
      <c r="C89" s="520">
        <f>IF('3-Budget + REVISE'!V80=1,'3-Budget + REVISE'!F80,' 5-EXPENSE 2nd Period'!C89)</f>
        <v>0</v>
      </c>
      <c r="D89" s="449"/>
      <c r="E89" s="450"/>
      <c r="F89" s="444"/>
      <c r="G89" s="445"/>
      <c r="H89" s="519"/>
      <c r="I89" s="521">
        <f>F89+' 5-EXPENSE 2nd Period'!I89</f>
        <v>0</v>
      </c>
      <c r="J89" s="496"/>
      <c r="K89" s="497"/>
      <c r="L89" s="17" t="str">
        <f t="shared" si="22"/>
        <v/>
      </c>
      <c r="M89" s="113">
        <f t="shared" si="23"/>
        <v>0</v>
      </c>
      <c r="N89" s="15" t="str">
        <f t="shared" si="24"/>
        <v/>
      </c>
    </row>
    <row r="90" spans="2:14" s="11" customFormat="1" ht="12" customHeight="1" x14ac:dyDescent="0.2">
      <c r="B90" s="16">
        <f>IF(ISBLANK('3-Budget + REVISE'!B81),"",'3-Budget + REVISE'!B81)</f>
        <v>0</v>
      </c>
      <c r="C90" s="520">
        <f>IF('3-Budget + REVISE'!V81=1,'3-Budget + REVISE'!F81,' 5-EXPENSE 2nd Period'!C90)</f>
        <v>0</v>
      </c>
      <c r="D90" s="449"/>
      <c r="E90" s="450"/>
      <c r="F90" s="444"/>
      <c r="G90" s="445"/>
      <c r="H90" s="519"/>
      <c r="I90" s="521">
        <f>F90+' 5-EXPENSE 2nd Period'!I90</f>
        <v>0</v>
      </c>
      <c r="J90" s="496"/>
      <c r="K90" s="497"/>
      <c r="L90" s="17" t="str">
        <f t="shared" si="22"/>
        <v/>
      </c>
      <c r="M90" s="113">
        <f t="shared" si="23"/>
        <v>0</v>
      </c>
      <c r="N90" s="15" t="str">
        <f t="shared" si="24"/>
        <v/>
      </c>
    </row>
    <row r="91" spans="2:14" s="11" customFormat="1" ht="12" customHeight="1" x14ac:dyDescent="0.2">
      <c r="B91" s="16">
        <f>IF(ISBLANK('3-Budget + REVISE'!B82),"",'3-Budget + REVISE'!B82)</f>
        <v>0</v>
      </c>
      <c r="C91" s="520">
        <f>IF('3-Budget + REVISE'!V82=1,'3-Budget + REVISE'!F82,' 5-EXPENSE 2nd Period'!C91)</f>
        <v>0</v>
      </c>
      <c r="D91" s="449"/>
      <c r="E91" s="450"/>
      <c r="F91" s="444"/>
      <c r="G91" s="445"/>
      <c r="H91" s="519"/>
      <c r="I91" s="521">
        <f>F91+' 5-EXPENSE 2nd Period'!I91</f>
        <v>0</v>
      </c>
      <c r="J91" s="496"/>
      <c r="K91" s="497"/>
      <c r="L91" s="17" t="str">
        <f t="shared" si="22"/>
        <v/>
      </c>
      <c r="M91" s="113">
        <f t="shared" si="23"/>
        <v>0</v>
      </c>
      <c r="N91" s="15" t="str">
        <f t="shared" si="24"/>
        <v/>
      </c>
    </row>
    <row r="92" spans="2:14" s="11" customFormat="1" ht="12" customHeight="1" x14ac:dyDescent="0.2">
      <c r="B92" s="16">
        <f>IF(ISBLANK('3-Budget + REVISE'!B83),"",'3-Budget + REVISE'!B83)</f>
        <v>0</v>
      </c>
      <c r="C92" s="520">
        <f>IF('3-Budget + REVISE'!V83=1,'3-Budget + REVISE'!F83,' 5-EXPENSE 2nd Period'!C92)</f>
        <v>0</v>
      </c>
      <c r="D92" s="449"/>
      <c r="E92" s="450"/>
      <c r="F92" s="444"/>
      <c r="G92" s="445"/>
      <c r="H92" s="519"/>
      <c r="I92" s="521">
        <f>F92+' 5-EXPENSE 2nd Period'!I92</f>
        <v>0</v>
      </c>
      <c r="J92" s="496"/>
      <c r="K92" s="497"/>
      <c r="L92" s="17" t="str">
        <f t="shared" si="22"/>
        <v/>
      </c>
      <c r="M92" s="113">
        <f t="shared" si="23"/>
        <v>0</v>
      </c>
      <c r="N92" s="15" t="str">
        <f t="shared" si="24"/>
        <v/>
      </c>
    </row>
    <row r="93" spans="2:14" s="11" customFormat="1" ht="12" customHeight="1" x14ac:dyDescent="0.2">
      <c r="B93" s="16">
        <f>IF(ISBLANK('3-Budget + REVISE'!B84),"",'3-Budget + REVISE'!B84)</f>
        <v>0</v>
      </c>
      <c r="C93" s="520">
        <f>IF('3-Budget + REVISE'!V84=1,'3-Budget + REVISE'!F84,' 5-EXPENSE 2nd Period'!C93)</f>
        <v>0</v>
      </c>
      <c r="D93" s="449"/>
      <c r="E93" s="450"/>
      <c r="F93" s="444"/>
      <c r="G93" s="445"/>
      <c r="H93" s="519"/>
      <c r="I93" s="521">
        <f>F93+' 5-EXPENSE 2nd Period'!I93</f>
        <v>0</v>
      </c>
      <c r="J93" s="496"/>
      <c r="K93" s="497"/>
      <c r="L93" s="17" t="str">
        <f t="shared" si="22"/>
        <v/>
      </c>
      <c r="M93" s="113">
        <f t="shared" si="23"/>
        <v>0</v>
      </c>
      <c r="N93" s="15" t="str">
        <f t="shared" si="24"/>
        <v/>
      </c>
    </row>
    <row r="94" spans="2:14" s="11" customFormat="1" ht="12" customHeight="1" x14ac:dyDescent="0.2">
      <c r="B94" s="16">
        <f>IF(ISBLANK('3-Budget + REVISE'!B85),"",'3-Budget + REVISE'!B85)</f>
        <v>0</v>
      </c>
      <c r="C94" s="520">
        <f>IF('3-Budget + REVISE'!V85=1,'3-Budget + REVISE'!F85,' 5-EXPENSE 2nd Period'!C94)</f>
        <v>0</v>
      </c>
      <c r="D94" s="449"/>
      <c r="E94" s="450"/>
      <c r="F94" s="444"/>
      <c r="G94" s="445"/>
      <c r="H94" s="519"/>
      <c r="I94" s="521">
        <f>F94+' 5-EXPENSE 2nd Period'!I94</f>
        <v>0</v>
      </c>
      <c r="J94" s="496"/>
      <c r="K94" s="497"/>
      <c r="L94" s="17" t="str">
        <f t="shared" si="22"/>
        <v/>
      </c>
      <c r="M94" s="113">
        <f t="shared" si="23"/>
        <v>0</v>
      </c>
      <c r="N94" s="15" t="str">
        <f t="shared" si="24"/>
        <v/>
      </c>
    </row>
    <row r="95" spans="2:14" s="11" customFormat="1" ht="12" customHeight="1" x14ac:dyDescent="0.2">
      <c r="B95" s="18">
        <f>IF(ISBLANK('3-Budget + REVISE'!B86),"",'3-Budget + REVISE'!B86)</f>
        <v>0</v>
      </c>
      <c r="C95" s="520">
        <f>IF('3-Budget + REVISE'!V86=1,'3-Budget + REVISE'!F86,' 5-EXPENSE 2nd Period'!C95)</f>
        <v>0</v>
      </c>
      <c r="D95" s="449"/>
      <c r="E95" s="450"/>
      <c r="F95" s="444"/>
      <c r="G95" s="445"/>
      <c r="H95" s="519"/>
      <c r="I95" s="522">
        <f>F95+' 5-EXPENSE 2nd Period'!I95</f>
        <v>0</v>
      </c>
      <c r="J95" s="523"/>
      <c r="K95" s="524"/>
      <c r="L95" s="19" t="str">
        <f t="shared" si="22"/>
        <v/>
      </c>
      <c r="M95" s="114">
        <f t="shared" si="23"/>
        <v>0</v>
      </c>
      <c r="N95" s="15" t="str">
        <f t="shared" si="24"/>
        <v/>
      </c>
    </row>
    <row r="96" spans="2:14" s="11" customFormat="1" ht="12.95" customHeight="1" x14ac:dyDescent="0.2">
      <c r="B96" s="89" t="str">
        <f>IF(ISBLANK('3-Budget + REVISE'!B87),"",'3-Budget + REVISE'!B87)</f>
        <v>600 - CONTRACTUAL</v>
      </c>
      <c r="C96" s="510">
        <f>SUM(C97:C106)</f>
        <v>0</v>
      </c>
      <c r="D96" s="510"/>
      <c r="E96" s="510"/>
      <c r="F96" s="510">
        <f t="shared" ref="F96" si="25">SUM(F97:F106)</f>
        <v>0</v>
      </c>
      <c r="G96" s="510"/>
      <c r="H96" s="510"/>
      <c r="I96" s="510">
        <f t="shared" ref="I96" si="26">SUM(I97:I106)</f>
        <v>0</v>
      </c>
      <c r="J96" s="510"/>
      <c r="K96" s="510"/>
      <c r="L96" s="108" t="str">
        <f t="shared" ref="L96:L106" si="27">IF(C96&gt;0,I96/C96,"")</f>
        <v/>
      </c>
      <c r="M96" s="110">
        <f>C96-I96</f>
        <v>0</v>
      </c>
      <c r="N96" s="10" t="str">
        <f t="shared" si="24"/>
        <v/>
      </c>
    </row>
    <row r="97" spans="2:14" s="11" customFormat="1" ht="12" customHeight="1" x14ac:dyDescent="0.2">
      <c r="B97" s="13">
        <f>IF(ISBLANK('3-Budget + REVISE'!B88),"",'3-Budget + REVISE'!B88)</f>
        <v>0</v>
      </c>
      <c r="C97" s="520">
        <f>IF('3-Budget + REVISE'!V88=1,'3-Budget + REVISE'!F88,' 5-EXPENSE 2nd Period'!C97)</f>
        <v>0</v>
      </c>
      <c r="D97" s="449"/>
      <c r="E97" s="450"/>
      <c r="F97" s="444"/>
      <c r="G97" s="445"/>
      <c r="H97" s="519"/>
      <c r="I97" s="520">
        <f>F97+' 5-EXPENSE 2nd Period'!I97</f>
        <v>0</v>
      </c>
      <c r="J97" s="449"/>
      <c r="K97" s="450"/>
      <c r="L97" s="14" t="str">
        <f t="shared" si="27"/>
        <v/>
      </c>
      <c r="M97" s="112">
        <f t="shared" ref="M97:M106" si="28">C97-I97</f>
        <v>0</v>
      </c>
      <c r="N97" s="15" t="str">
        <f t="shared" ref="N97:N107" si="29">IF(M97&lt;0, "!", "")</f>
        <v/>
      </c>
    </row>
    <row r="98" spans="2:14" s="11" customFormat="1" ht="12" customHeight="1" x14ac:dyDescent="0.2">
      <c r="B98" s="16">
        <f>IF(ISBLANK('3-Budget + REVISE'!B89),"",'3-Budget + REVISE'!B89)</f>
        <v>0</v>
      </c>
      <c r="C98" s="520">
        <f>IF('3-Budget + REVISE'!V89=1,'3-Budget + REVISE'!F89,' 5-EXPENSE 2nd Period'!C98)</f>
        <v>0</v>
      </c>
      <c r="D98" s="449"/>
      <c r="E98" s="450"/>
      <c r="F98" s="444"/>
      <c r="G98" s="445"/>
      <c r="H98" s="519"/>
      <c r="I98" s="521">
        <f>F98+' 5-EXPENSE 2nd Period'!I98</f>
        <v>0</v>
      </c>
      <c r="J98" s="496"/>
      <c r="K98" s="497"/>
      <c r="L98" s="17" t="str">
        <f t="shared" si="27"/>
        <v/>
      </c>
      <c r="M98" s="113">
        <f t="shared" si="28"/>
        <v>0</v>
      </c>
      <c r="N98" s="15" t="str">
        <f t="shared" si="29"/>
        <v/>
      </c>
    </row>
    <row r="99" spans="2:14" s="11" customFormat="1" ht="12" customHeight="1" x14ac:dyDescent="0.2">
      <c r="B99" s="16">
        <f>IF(ISBLANK('3-Budget + REVISE'!B90),"",'3-Budget + REVISE'!B90)</f>
        <v>0</v>
      </c>
      <c r="C99" s="520">
        <f>IF('3-Budget + REVISE'!V90=1,'3-Budget + REVISE'!F90,' 5-EXPENSE 2nd Period'!C99)</f>
        <v>0</v>
      </c>
      <c r="D99" s="449"/>
      <c r="E99" s="450"/>
      <c r="F99" s="444"/>
      <c r="G99" s="445"/>
      <c r="H99" s="519"/>
      <c r="I99" s="521">
        <f>F99+' 5-EXPENSE 2nd Period'!I99</f>
        <v>0</v>
      </c>
      <c r="J99" s="496"/>
      <c r="K99" s="497"/>
      <c r="L99" s="17" t="str">
        <f t="shared" si="27"/>
        <v/>
      </c>
      <c r="M99" s="113">
        <f t="shared" si="28"/>
        <v>0</v>
      </c>
      <c r="N99" s="15" t="str">
        <f t="shared" si="29"/>
        <v/>
      </c>
    </row>
    <row r="100" spans="2:14" s="11" customFormat="1" ht="12" customHeight="1" x14ac:dyDescent="0.2">
      <c r="B100" s="16">
        <f>IF(ISBLANK('3-Budget + REVISE'!B91),"",'3-Budget + REVISE'!B91)</f>
        <v>0</v>
      </c>
      <c r="C100" s="520">
        <f>IF('3-Budget + REVISE'!V91=1,'3-Budget + REVISE'!F91,' 5-EXPENSE 2nd Period'!C100)</f>
        <v>0</v>
      </c>
      <c r="D100" s="449"/>
      <c r="E100" s="450"/>
      <c r="F100" s="444"/>
      <c r="G100" s="445"/>
      <c r="H100" s="519"/>
      <c r="I100" s="521">
        <f>F100+' 5-EXPENSE 2nd Period'!I100</f>
        <v>0</v>
      </c>
      <c r="J100" s="496"/>
      <c r="K100" s="497"/>
      <c r="L100" s="17" t="str">
        <f t="shared" si="27"/>
        <v/>
      </c>
      <c r="M100" s="113">
        <f t="shared" si="28"/>
        <v>0</v>
      </c>
      <c r="N100" s="15" t="str">
        <f t="shared" si="29"/>
        <v/>
      </c>
    </row>
    <row r="101" spans="2:14" s="11" customFormat="1" ht="12" customHeight="1" x14ac:dyDescent="0.2">
      <c r="B101" s="16">
        <f>IF(ISBLANK('3-Budget + REVISE'!B92),"",'3-Budget + REVISE'!B92)</f>
        <v>0</v>
      </c>
      <c r="C101" s="520">
        <f>IF('3-Budget + REVISE'!V92=1,'3-Budget + REVISE'!F92,' 5-EXPENSE 2nd Period'!C101)</f>
        <v>0</v>
      </c>
      <c r="D101" s="449"/>
      <c r="E101" s="450"/>
      <c r="F101" s="444"/>
      <c r="G101" s="445"/>
      <c r="H101" s="519"/>
      <c r="I101" s="521">
        <f>F101+' 5-EXPENSE 2nd Period'!I101</f>
        <v>0</v>
      </c>
      <c r="J101" s="496"/>
      <c r="K101" s="497"/>
      <c r="L101" s="17" t="str">
        <f t="shared" si="27"/>
        <v/>
      </c>
      <c r="M101" s="113">
        <f t="shared" si="28"/>
        <v>0</v>
      </c>
      <c r="N101" s="15" t="str">
        <f t="shared" si="29"/>
        <v/>
      </c>
    </row>
    <row r="102" spans="2:14" s="11" customFormat="1" ht="12" customHeight="1" x14ac:dyDescent="0.2">
      <c r="B102" s="16">
        <f>IF(ISBLANK('3-Budget + REVISE'!B93),"",'3-Budget + REVISE'!B93)</f>
        <v>0</v>
      </c>
      <c r="C102" s="520">
        <f>IF('3-Budget + REVISE'!V93=1,'3-Budget + REVISE'!F93,' 5-EXPENSE 2nd Period'!C102)</f>
        <v>0</v>
      </c>
      <c r="D102" s="449"/>
      <c r="E102" s="450"/>
      <c r="F102" s="444"/>
      <c r="G102" s="445"/>
      <c r="H102" s="519"/>
      <c r="I102" s="521">
        <f>F102+' 5-EXPENSE 2nd Period'!I102</f>
        <v>0</v>
      </c>
      <c r="J102" s="496"/>
      <c r="K102" s="497"/>
      <c r="L102" s="17" t="str">
        <f t="shared" si="27"/>
        <v/>
      </c>
      <c r="M102" s="113">
        <f t="shared" si="28"/>
        <v>0</v>
      </c>
      <c r="N102" s="15" t="str">
        <f t="shared" si="29"/>
        <v/>
      </c>
    </row>
    <row r="103" spans="2:14" s="11" customFormat="1" ht="12" customHeight="1" x14ac:dyDescent="0.2">
      <c r="B103" s="16">
        <f>IF(ISBLANK('3-Budget + REVISE'!B94),"",'3-Budget + REVISE'!B94)</f>
        <v>0</v>
      </c>
      <c r="C103" s="520">
        <f>IF('3-Budget + REVISE'!V94=1,'3-Budget + REVISE'!F94,' 5-EXPENSE 2nd Period'!C103)</f>
        <v>0</v>
      </c>
      <c r="D103" s="449"/>
      <c r="E103" s="450"/>
      <c r="F103" s="444"/>
      <c r="G103" s="445"/>
      <c r="H103" s="519"/>
      <c r="I103" s="521">
        <f>F103+' 5-EXPENSE 2nd Period'!I103</f>
        <v>0</v>
      </c>
      <c r="J103" s="496"/>
      <c r="K103" s="497"/>
      <c r="L103" s="17" t="str">
        <f t="shared" si="27"/>
        <v/>
      </c>
      <c r="M103" s="113">
        <f t="shared" si="28"/>
        <v>0</v>
      </c>
      <c r="N103" s="15" t="str">
        <f t="shared" si="29"/>
        <v/>
      </c>
    </row>
    <row r="104" spans="2:14" s="11" customFormat="1" ht="12" customHeight="1" x14ac:dyDescent="0.2">
      <c r="B104" s="16">
        <f>IF(ISBLANK('3-Budget + REVISE'!B95),"",'3-Budget + REVISE'!B95)</f>
        <v>0</v>
      </c>
      <c r="C104" s="520">
        <f>IF('3-Budget + REVISE'!V95=1,'3-Budget + REVISE'!F95,' 5-EXPENSE 2nd Period'!C104)</f>
        <v>0</v>
      </c>
      <c r="D104" s="449"/>
      <c r="E104" s="450"/>
      <c r="F104" s="444"/>
      <c r="G104" s="445"/>
      <c r="H104" s="519"/>
      <c r="I104" s="521">
        <f>F104+' 5-EXPENSE 2nd Period'!I104</f>
        <v>0</v>
      </c>
      <c r="J104" s="496"/>
      <c r="K104" s="497"/>
      <c r="L104" s="17" t="str">
        <f t="shared" si="27"/>
        <v/>
      </c>
      <c r="M104" s="113">
        <f t="shared" si="28"/>
        <v>0</v>
      </c>
      <c r="N104" s="15" t="str">
        <f t="shared" si="29"/>
        <v/>
      </c>
    </row>
    <row r="105" spans="2:14" s="11" customFormat="1" ht="12" customHeight="1" x14ac:dyDescent="0.2">
      <c r="B105" s="16">
        <f>IF(ISBLANK('3-Budget + REVISE'!B96),"",'3-Budget + REVISE'!B96)</f>
        <v>0</v>
      </c>
      <c r="C105" s="520">
        <f>IF('3-Budget + REVISE'!V96=1,'3-Budget + REVISE'!F96,' 5-EXPENSE 2nd Period'!C105)</f>
        <v>0</v>
      </c>
      <c r="D105" s="449"/>
      <c r="E105" s="450"/>
      <c r="F105" s="444"/>
      <c r="G105" s="445"/>
      <c r="H105" s="519"/>
      <c r="I105" s="521">
        <f>F105+' 5-EXPENSE 2nd Period'!I105</f>
        <v>0</v>
      </c>
      <c r="J105" s="496"/>
      <c r="K105" s="497"/>
      <c r="L105" s="17" t="str">
        <f t="shared" si="27"/>
        <v/>
      </c>
      <c r="M105" s="113">
        <f t="shared" si="28"/>
        <v>0</v>
      </c>
      <c r="N105" s="15" t="str">
        <f t="shared" si="29"/>
        <v/>
      </c>
    </row>
    <row r="106" spans="2:14" s="11" customFormat="1" ht="12" customHeight="1" x14ac:dyDescent="0.2">
      <c r="B106" s="18">
        <f>IF(ISBLANK('3-Budget + REVISE'!B97),"",'3-Budget + REVISE'!B97)</f>
        <v>0</v>
      </c>
      <c r="C106" s="520">
        <f>IF('3-Budget + REVISE'!V97=1,'3-Budget + REVISE'!F97,' 5-EXPENSE 2nd Period'!C106)</f>
        <v>0</v>
      </c>
      <c r="D106" s="449"/>
      <c r="E106" s="450"/>
      <c r="F106" s="444"/>
      <c r="G106" s="445"/>
      <c r="H106" s="519"/>
      <c r="I106" s="522">
        <f>F106+' 5-EXPENSE 2nd Period'!I106</f>
        <v>0</v>
      </c>
      <c r="J106" s="523"/>
      <c r="K106" s="524"/>
      <c r="L106" s="19" t="str">
        <f t="shared" si="27"/>
        <v/>
      </c>
      <c r="M106" s="114">
        <f t="shared" si="28"/>
        <v>0</v>
      </c>
      <c r="N106" s="15" t="str">
        <f t="shared" si="29"/>
        <v/>
      </c>
    </row>
    <row r="107" spans="2:14" s="11" customFormat="1" ht="12.95" customHeight="1" x14ac:dyDescent="0.2">
      <c r="B107" s="89" t="str">
        <f>IF(ISBLANK('3-Budget + REVISE'!B98),"",'3-Budget + REVISE'!B98)</f>
        <v>700 - OPERATIONAL</v>
      </c>
      <c r="C107" s="516">
        <f>SUM(C108:C117)</f>
        <v>0</v>
      </c>
      <c r="D107" s="516"/>
      <c r="E107" s="516"/>
      <c r="F107" s="510">
        <f t="shared" ref="F107" si="30">SUM(F108:F117)</f>
        <v>0</v>
      </c>
      <c r="G107" s="510"/>
      <c r="H107" s="510"/>
      <c r="I107" s="510">
        <f t="shared" ref="I107" si="31">SUM(I108:I117)</f>
        <v>0</v>
      </c>
      <c r="J107" s="510"/>
      <c r="K107" s="510"/>
      <c r="L107" s="108" t="str">
        <f t="shared" ref="L107:L117" si="32">IF(C107&gt;0,I107/C107,"")</f>
        <v/>
      </c>
      <c r="M107" s="110">
        <f>C107-I107</f>
        <v>0</v>
      </c>
      <c r="N107" s="10" t="str">
        <f t="shared" si="29"/>
        <v/>
      </c>
    </row>
    <row r="108" spans="2:14" s="11" customFormat="1" ht="12" customHeight="1" x14ac:dyDescent="0.2">
      <c r="B108" s="13">
        <f>IF(ISBLANK('3-Budget + REVISE'!B99),"",'3-Budget + REVISE'!B99)</f>
        <v>0</v>
      </c>
      <c r="C108" s="520">
        <f>IF('3-Budget + REVISE'!V99=1,'3-Budget + REVISE'!F99,' 5-EXPENSE 2nd Period'!C108)</f>
        <v>0</v>
      </c>
      <c r="D108" s="449"/>
      <c r="E108" s="450"/>
      <c r="F108" s="444"/>
      <c r="G108" s="445"/>
      <c r="H108" s="519"/>
      <c r="I108" s="520">
        <f>F108+' 5-EXPENSE 2nd Period'!I108</f>
        <v>0</v>
      </c>
      <c r="J108" s="449"/>
      <c r="K108" s="450"/>
      <c r="L108" s="14" t="str">
        <f t="shared" si="32"/>
        <v/>
      </c>
      <c r="M108" s="112">
        <f t="shared" ref="M108:M117" si="33">C108-I108</f>
        <v>0</v>
      </c>
      <c r="N108" s="15" t="str">
        <f t="shared" ref="N108:N118" si="34">IF(M108&lt;0, "!", "")</f>
        <v/>
      </c>
    </row>
    <row r="109" spans="2:14" s="11" customFormat="1" ht="12" customHeight="1" x14ac:dyDescent="0.2">
      <c r="B109" s="16">
        <f>IF(ISBLANK('3-Budget + REVISE'!B100),"",'3-Budget + REVISE'!B100)</f>
        <v>0</v>
      </c>
      <c r="C109" s="520">
        <f>IF('3-Budget + REVISE'!V100=1,'3-Budget + REVISE'!F100,' 5-EXPENSE 2nd Period'!C109)</f>
        <v>0</v>
      </c>
      <c r="D109" s="449"/>
      <c r="E109" s="450"/>
      <c r="F109" s="444"/>
      <c r="G109" s="445"/>
      <c r="H109" s="519"/>
      <c r="I109" s="521">
        <f>F109+' 5-EXPENSE 2nd Period'!I109</f>
        <v>0</v>
      </c>
      <c r="J109" s="496"/>
      <c r="K109" s="497"/>
      <c r="L109" s="17" t="str">
        <f t="shared" si="32"/>
        <v/>
      </c>
      <c r="M109" s="113">
        <f t="shared" si="33"/>
        <v>0</v>
      </c>
      <c r="N109" s="15" t="str">
        <f t="shared" si="34"/>
        <v/>
      </c>
    </row>
    <row r="110" spans="2:14" s="11" customFormat="1" ht="12" customHeight="1" x14ac:dyDescent="0.2">
      <c r="B110" s="16">
        <f>IF(ISBLANK('3-Budget + REVISE'!B101),"",'3-Budget + REVISE'!B101)</f>
        <v>0</v>
      </c>
      <c r="C110" s="520">
        <f>IF('3-Budget + REVISE'!V101=1,'3-Budget + REVISE'!F101,' 5-EXPENSE 2nd Period'!C110)</f>
        <v>0</v>
      </c>
      <c r="D110" s="449"/>
      <c r="E110" s="450"/>
      <c r="F110" s="444"/>
      <c r="G110" s="445"/>
      <c r="H110" s="519"/>
      <c r="I110" s="521">
        <f>F110+' 5-EXPENSE 2nd Period'!I110</f>
        <v>0</v>
      </c>
      <c r="J110" s="496"/>
      <c r="K110" s="497"/>
      <c r="L110" s="17" t="str">
        <f t="shared" si="32"/>
        <v/>
      </c>
      <c r="M110" s="113">
        <f t="shared" si="33"/>
        <v>0</v>
      </c>
      <c r="N110" s="15" t="str">
        <f t="shared" si="34"/>
        <v/>
      </c>
    </row>
    <row r="111" spans="2:14" s="11" customFormat="1" ht="12" customHeight="1" x14ac:dyDescent="0.2">
      <c r="B111" s="16">
        <f>IF(ISBLANK('3-Budget + REVISE'!B102),"",'3-Budget + REVISE'!B102)</f>
        <v>0</v>
      </c>
      <c r="C111" s="520">
        <f>IF('3-Budget + REVISE'!V102=1,'3-Budget + REVISE'!F102,' 5-EXPENSE 2nd Period'!C111)</f>
        <v>0</v>
      </c>
      <c r="D111" s="449"/>
      <c r="E111" s="450"/>
      <c r="F111" s="444"/>
      <c r="G111" s="445"/>
      <c r="H111" s="519"/>
      <c r="I111" s="521">
        <f>F111+' 5-EXPENSE 2nd Period'!I111</f>
        <v>0</v>
      </c>
      <c r="J111" s="496"/>
      <c r="K111" s="497"/>
      <c r="L111" s="17" t="str">
        <f t="shared" si="32"/>
        <v/>
      </c>
      <c r="M111" s="113">
        <f t="shared" si="33"/>
        <v>0</v>
      </c>
      <c r="N111" s="15" t="str">
        <f t="shared" si="34"/>
        <v/>
      </c>
    </row>
    <row r="112" spans="2:14" s="11" customFormat="1" ht="12" customHeight="1" x14ac:dyDescent="0.2">
      <c r="B112" s="16">
        <f>IF(ISBLANK('3-Budget + REVISE'!B103),"",'3-Budget + REVISE'!B103)</f>
        <v>0</v>
      </c>
      <c r="C112" s="520">
        <f>IF('3-Budget + REVISE'!V103=1,'3-Budget + REVISE'!F103,' 5-EXPENSE 2nd Period'!C112)</f>
        <v>0</v>
      </c>
      <c r="D112" s="449"/>
      <c r="E112" s="450"/>
      <c r="F112" s="444"/>
      <c r="G112" s="445"/>
      <c r="H112" s="519"/>
      <c r="I112" s="521">
        <f>F112+' 5-EXPENSE 2nd Period'!I112</f>
        <v>0</v>
      </c>
      <c r="J112" s="496"/>
      <c r="K112" s="497"/>
      <c r="L112" s="17" t="str">
        <f t="shared" si="32"/>
        <v/>
      </c>
      <c r="M112" s="113">
        <f t="shared" si="33"/>
        <v>0</v>
      </c>
      <c r="N112" s="15" t="str">
        <f t="shared" si="34"/>
        <v/>
      </c>
    </row>
    <row r="113" spans="2:14" s="11" customFormat="1" ht="12" customHeight="1" x14ac:dyDescent="0.2">
      <c r="B113" s="16">
        <f>IF(ISBLANK('3-Budget + REVISE'!B104),"",'3-Budget + REVISE'!B104)</f>
        <v>0</v>
      </c>
      <c r="C113" s="520">
        <f>IF('3-Budget + REVISE'!V104=1,'3-Budget + REVISE'!F104,' 5-EXPENSE 2nd Period'!C113)</f>
        <v>0</v>
      </c>
      <c r="D113" s="449"/>
      <c r="E113" s="450"/>
      <c r="F113" s="444"/>
      <c r="G113" s="445"/>
      <c r="H113" s="519"/>
      <c r="I113" s="521">
        <f>F113+' 5-EXPENSE 2nd Period'!I113</f>
        <v>0</v>
      </c>
      <c r="J113" s="496"/>
      <c r="K113" s="497"/>
      <c r="L113" s="17" t="str">
        <f t="shared" si="32"/>
        <v/>
      </c>
      <c r="M113" s="113">
        <f t="shared" si="33"/>
        <v>0</v>
      </c>
      <c r="N113" s="15" t="str">
        <f t="shared" si="34"/>
        <v/>
      </c>
    </row>
    <row r="114" spans="2:14" s="11" customFormat="1" ht="12" customHeight="1" x14ac:dyDescent="0.2">
      <c r="B114" s="16">
        <f>IF(ISBLANK('3-Budget + REVISE'!B105),"",'3-Budget + REVISE'!B105)</f>
        <v>0</v>
      </c>
      <c r="C114" s="520">
        <f>IF('3-Budget + REVISE'!V105=1,'3-Budget + REVISE'!F105,' 5-EXPENSE 2nd Period'!C114)</f>
        <v>0</v>
      </c>
      <c r="D114" s="449"/>
      <c r="E114" s="450"/>
      <c r="F114" s="444"/>
      <c r="G114" s="445"/>
      <c r="H114" s="519"/>
      <c r="I114" s="521">
        <f>F114+' 5-EXPENSE 2nd Period'!I114</f>
        <v>0</v>
      </c>
      <c r="J114" s="496"/>
      <c r="K114" s="497"/>
      <c r="L114" s="17" t="str">
        <f t="shared" si="32"/>
        <v/>
      </c>
      <c r="M114" s="113">
        <f t="shared" si="33"/>
        <v>0</v>
      </c>
      <c r="N114" s="15" t="str">
        <f t="shared" si="34"/>
        <v/>
      </c>
    </row>
    <row r="115" spans="2:14" s="11" customFormat="1" ht="12" customHeight="1" x14ac:dyDescent="0.2">
      <c r="B115" s="16">
        <f>IF(ISBLANK('3-Budget + REVISE'!B106),"",'3-Budget + REVISE'!B106)</f>
        <v>0</v>
      </c>
      <c r="C115" s="520">
        <f>IF('3-Budget + REVISE'!V106=1,'3-Budget + REVISE'!F106,' 5-EXPENSE 2nd Period'!C115)</f>
        <v>0</v>
      </c>
      <c r="D115" s="449"/>
      <c r="E115" s="450"/>
      <c r="F115" s="444"/>
      <c r="G115" s="445"/>
      <c r="H115" s="519"/>
      <c r="I115" s="521">
        <f>F115+' 5-EXPENSE 2nd Period'!I115</f>
        <v>0</v>
      </c>
      <c r="J115" s="496"/>
      <c r="K115" s="497"/>
      <c r="L115" s="17" t="str">
        <f t="shared" si="32"/>
        <v/>
      </c>
      <c r="M115" s="113">
        <f t="shared" si="33"/>
        <v>0</v>
      </c>
      <c r="N115" s="15" t="str">
        <f t="shared" si="34"/>
        <v/>
      </c>
    </row>
    <row r="116" spans="2:14" s="11" customFormat="1" ht="12" customHeight="1" x14ac:dyDescent="0.2">
      <c r="B116" s="16">
        <f>IF(ISBLANK('3-Budget + REVISE'!B107),"",'3-Budget + REVISE'!B107)</f>
        <v>0</v>
      </c>
      <c r="C116" s="520">
        <f>IF('3-Budget + REVISE'!V107=1,'3-Budget + REVISE'!F107,' 5-EXPENSE 2nd Period'!C116)</f>
        <v>0</v>
      </c>
      <c r="D116" s="449"/>
      <c r="E116" s="450"/>
      <c r="F116" s="444"/>
      <c r="G116" s="445"/>
      <c r="H116" s="519"/>
      <c r="I116" s="521">
        <f>F116+' 5-EXPENSE 2nd Period'!I116</f>
        <v>0</v>
      </c>
      <c r="J116" s="496"/>
      <c r="K116" s="497"/>
      <c r="L116" s="17" t="str">
        <f t="shared" si="32"/>
        <v/>
      </c>
      <c r="M116" s="113">
        <f t="shared" si="33"/>
        <v>0</v>
      </c>
      <c r="N116" s="15" t="str">
        <f t="shared" si="34"/>
        <v/>
      </c>
    </row>
    <row r="117" spans="2:14" s="11" customFormat="1" ht="12" customHeight="1" x14ac:dyDescent="0.2">
      <c r="B117" s="18">
        <f>IF(ISBLANK('3-Budget + REVISE'!B108),"",'3-Budget + REVISE'!B108)</f>
        <v>0</v>
      </c>
      <c r="C117" s="520">
        <f>IF('3-Budget + REVISE'!V108=1,'3-Budget + REVISE'!F108,' 5-EXPENSE 2nd Period'!C117)</f>
        <v>0</v>
      </c>
      <c r="D117" s="449"/>
      <c r="E117" s="450"/>
      <c r="F117" s="444"/>
      <c r="G117" s="445"/>
      <c r="H117" s="519"/>
      <c r="I117" s="522">
        <f>F117+' 5-EXPENSE 2nd Period'!I117</f>
        <v>0</v>
      </c>
      <c r="J117" s="523"/>
      <c r="K117" s="524"/>
      <c r="L117" s="19" t="str">
        <f t="shared" si="32"/>
        <v/>
      </c>
      <c r="M117" s="114">
        <f t="shared" si="33"/>
        <v>0</v>
      </c>
      <c r="N117" s="15" t="str">
        <f t="shared" si="34"/>
        <v/>
      </c>
    </row>
    <row r="118" spans="2:14" s="11" customFormat="1" ht="12.95" customHeight="1" x14ac:dyDescent="0.2">
      <c r="B118" s="89" t="str">
        <f>IF(ISBLANK('3-Budget + REVISE'!B109),"",'3-Budget + REVISE'!B109)</f>
        <v>800 - (identify category)</v>
      </c>
      <c r="C118" s="516">
        <f>SUM(C119:C128)</f>
        <v>0</v>
      </c>
      <c r="D118" s="516"/>
      <c r="E118" s="516"/>
      <c r="F118" s="510">
        <f t="shared" ref="F118" si="35">SUM(F119:F128)</f>
        <v>0</v>
      </c>
      <c r="G118" s="510"/>
      <c r="H118" s="510"/>
      <c r="I118" s="510">
        <f t="shared" ref="I118" si="36">SUM(I119:I128)</f>
        <v>0</v>
      </c>
      <c r="J118" s="510"/>
      <c r="K118" s="510"/>
      <c r="L118" s="108" t="str">
        <f t="shared" ref="L118:L128" si="37">IF(C118&gt;0,I118/C118,"")</f>
        <v/>
      </c>
      <c r="M118" s="110">
        <f>C118-I118</f>
        <v>0</v>
      </c>
      <c r="N118" s="10" t="str">
        <f t="shared" si="34"/>
        <v/>
      </c>
    </row>
    <row r="119" spans="2:14" s="11" customFormat="1" ht="12" customHeight="1" x14ac:dyDescent="0.2">
      <c r="B119" s="13">
        <f>IF(ISBLANK('3-Budget + REVISE'!B110),"",'3-Budget + REVISE'!B110)</f>
        <v>0</v>
      </c>
      <c r="C119" s="520">
        <f>IF('3-Budget + REVISE'!V110=1,'3-Budget + REVISE'!F110,' 5-EXPENSE 2nd Period'!C119)</f>
        <v>0</v>
      </c>
      <c r="D119" s="449"/>
      <c r="E119" s="450"/>
      <c r="F119" s="444"/>
      <c r="G119" s="445"/>
      <c r="H119" s="519"/>
      <c r="I119" s="520">
        <f>F119+' 5-EXPENSE 2nd Period'!I119</f>
        <v>0</v>
      </c>
      <c r="J119" s="449"/>
      <c r="K119" s="450"/>
      <c r="L119" s="14" t="str">
        <f t="shared" si="37"/>
        <v/>
      </c>
      <c r="M119" s="112">
        <f t="shared" ref="M119:M128" si="38">C119-I119</f>
        <v>0</v>
      </c>
      <c r="N119" s="15" t="str">
        <f t="shared" ref="N119:N129" si="39">IF(M119&lt;0, "!", "")</f>
        <v/>
      </c>
    </row>
    <row r="120" spans="2:14" s="11" customFormat="1" ht="12" customHeight="1" x14ac:dyDescent="0.2">
      <c r="B120" s="16">
        <f>IF(ISBLANK('3-Budget + REVISE'!B111),"",'3-Budget + REVISE'!B111)</f>
        <v>0</v>
      </c>
      <c r="C120" s="520">
        <f>IF('3-Budget + REVISE'!V111=1,'3-Budget + REVISE'!F111,' 5-EXPENSE 2nd Period'!C120)</f>
        <v>0</v>
      </c>
      <c r="D120" s="449"/>
      <c r="E120" s="450"/>
      <c r="F120" s="444"/>
      <c r="G120" s="445"/>
      <c r="H120" s="519"/>
      <c r="I120" s="521">
        <f>F120+' 5-EXPENSE 2nd Period'!I120</f>
        <v>0</v>
      </c>
      <c r="J120" s="496"/>
      <c r="K120" s="497"/>
      <c r="L120" s="17" t="str">
        <f t="shared" si="37"/>
        <v/>
      </c>
      <c r="M120" s="113">
        <f t="shared" si="38"/>
        <v>0</v>
      </c>
      <c r="N120" s="15" t="str">
        <f t="shared" si="39"/>
        <v/>
      </c>
    </row>
    <row r="121" spans="2:14" s="11" customFormat="1" ht="12" customHeight="1" x14ac:dyDescent="0.2">
      <c r="B121" s="16">
        <f>IF(ISBLANK('3-Budget + REVISE'!B112),"",'3-Budget + REVISE'!B112)</f>
        <v>0</v>
      </c>
      <c r="C121" s="520">
        <f>IF('3-Budget + REVISE'!V112=1,'3-Budget + REVISE'!F112,' 5-EXPENSE 2nd Period'!C121)</f>
        <v>0</v>
      </c>
      <c r="D121" s="449"/>
      <c r="E121" s="450"/>
      <c r="F121" s="444"/>
      <c r="G121" s="445"/>
      <c r="H121" s="519"/>
      <c r="I121" s="521">
        <f>F121+' 5-EXPENSE 2nd Period'!I121</f>
        <v>0</v>
      </c>
      <c r="J121" s="496"/>
      <c r="K121" s="497"/>
      <c r="L121" s="17" t="str">
        <f t="shared" si="37"/>
        <v/>
      </c>
      <c r="M121" s="113">
        <f t="shared" si="38"/>
        <v>0</v>
      </c>
      <c r="N121" s="15" t="str">
        <f t="shared" si="39"/>
        <v/>
      </c>
    </row>
    <row r="122" spans="2:14" s="11" customFormat="1" ht="12" customHeight="1" x14ac:dyDescent="0.2">
      <c r="B122" s="16">
        <f>IF(ISBLANK('3-Budget + REVISE'!B113),"",'3-Budget + REVISE'!B113)</f>
        <v>0</v>
      </c>
      <c r="C122" s="520">
        <f>IF('3-Budget + REVISE'!V113=1,'3-Budget + REVISE'!F113,' 5-EXPENSE 2nd Period'!C122)</f>
        <v>0</v>
      </c>
      <c r="D122" s="449"/>
      <c r="E122" s="450"/>
      <c r="F122" s="444"/>
      <c r="G122" s="445"/>
      <c r="H122" s="519"/>
      <c r="I122" s="521">
        <f>F122+' 5-EXPENSE 2nd Period'!I122</f>
        <v>0</v>
      </c>
      <c r="J122" s="496"/>
      <c r="K122" s="497"/>
      <c r="L122" s="17" t="str">
        <f t="shared" si="37"/>
        <v/>
      </c>
      <c r="M122" s="113">
        <f t="shared" si="38"/>
        <v>0</v>
      </c>
      <c r="N122" s="15" t="str">
        <f t="shared" si="39"/>
        <v/>
      </c>
    </row>
    <row r="123" spans="2:14" s="11" customFormat="1" ht="12" customHeight="1" x14ac:dyDescent="0.2">
      <c r="B123" s="16">
        <f>IF(ISBLANK('3-Budget + REVISE'!B114),"",'3-Budget + REVISE'!B114)</f>
        <v>0</v>
      </c>
      <c r="C123" s="520">
        <f>IF('3-Budget + REVISE'!V114=1,'3-Budget + REVISE'!F114,' 5-EXPENSE 2nd Period'!C123)</f>
        <v>0</v>
      </c>
      <c r="D123" s="449"/>
      <c r="E123" s="450"/>
      <c r="F123" s="444"/>
      <c r="G123" s="445"/>
      <c r="H123" s="519"/>
      <c r="I123" s="521">
        <f>F123+' 5-EXPENSE 2nd Period'!I123</f>
        <v>0</v>
      </c>
      <c r="J123" s="496"/>
      <c r="K123" s="497"/>
      <c r="L123" s="17" t="str">
        <f t="shared" si="37"/>
        <v/>
      </c>
      <c r="M123" s="113">
        <f t="shared" si="38"/>
        <v>0</v>
      </c>
      <c r="N123" s="15" t="str">
        <f t="shared" si="39"/>
        <v/>
      </c>
    </row>
    <row r="124" spans="2:14" s="11" customFormat="1" ht="12" customHeight="1" x14ac:dyDescent="0.2">
      <c r="B124" s="16">
        <f>IF(ISBLANK('3-Budget + REVISE'!B115),"",'3-Budget + REVISE'!B115)</f>
        <v>0</v>
      </c>
      <c r="C124" s="520">
        <f>IF('3-Budget + REVISE'!V115=1,'3-Budget + REVISE'!F115,' 5-EXPENSE 2nd Period'!C124)</f>
        <v>0</v>
      </c>
      <c r="D124" s="449"/>
      <c r="E124" s="450"/>
      <c r="F124" s="444"/>
      <c r="G124" s="445"/>
      <c r="H124" s="519"/>
      <c r="I124" s="521">
        <f>F124+' 5-EXPENSE 2nd Period'!I124</f>
        <v>0</v>
      </c>
      <c r="J124" s="496"/>
      <c r="K124" s="497"/>
      <c r="L124" s="17" t="str">
        <f t="shared" si="37"/>
        <v/>
      </c>
      <c r="M124" s="113">
        <f t="shared" si="38"/>
        <v>0</v>
      </c>
      <c r="N124" s="15" t="str">
        <f t="shared" si="39"/>
        <v/>
      </c>
    </row>
    <row r="125" spans="2:14" s="11" customFormat="1" ht="12" customHeight="1" x14ac:dyDescent="0.2">
      <c r="B125" s="16">
        <f>IF(ISBLANK('3-Budget + REVISE'!B116),"",'3-Budget + REVISE'!B116)</f>
        <v>0</v>
      </c>
      <c r="C125" s="520">
        <f>IF('3-Budget + REVISE'!V116=1,'3-Budget + REVISE'!F116,' 5-EXPENSE 2nd Period'!C125)</f>
        <v>0</v>
      </c>
      <c r="D125" s="449"/>
      <c r="E125" s="450"/>
      <c r="F125" s="444"/>
      <c r="G125" s="445"/>
      <c r="H125" s="519"/>
      <c r="I125" s="521">
        <f>F125+' 5-EXPENSE 2nd Period'!I125</f>
        <v>0</v>
      </c>
      <c r="J125" s="496"/>
      <c r="K125" s="497"/>
      <c r="L125" s="17" t="str">
        <f t="shared" si="37"/>
        <v/>
      </c>
      <c r="M125" s="113">
        <f t="shared" si="38"/>
        <v>0</v>
      </c>
      <c r="N125" s="15" t="str">
        <f t="shared" si="39"/>
        <v/>
      </c>
    </row>
    <row r="126" spans="2:14" s="11" customFormat="1" ht="12" customHeight="1" x14ac:dyDescent="0.2">
      <c r="B126" s="16">
        <f>IF(ISBLANK('3-Budget + REVISE'!B117),"",'3-Budget + REVISE'!B117)</f>
        <v>0</v>
      </c>
      <c r="C126" s="520">
        <f>IF('3-Budget + REVISE'!V117=1,'3-Budget + REVISE'!F117,' 5-EXPENSE 2nd Period'!C126)</f>
        <v>0</v>
      </c>
      <c r="D126" s="449"/>
      <c r="E126" s="450"/>
      <c r="F126" s="444"/>
      <c r="G126" s="445"/>
      <c r="H126" s="519"/>
      <c r="I126" s="521">
        <f>F126+' 5-EXPENSE 2nd Period'!I126</f>
        <v>0</v>
      </c>
      <c r="J126" s="496"/>
      <c r="K126" s="497"/>
      <c r="L126" s="17" t="str">
        <f t="shared" si="37"/>
        <v/>
      </c>
      <c r="M126" s="113">
        <f t="shared" si="38"/>
        <v>0</v>
      </c>
      <c r="N126" s="15" t="str">
        <f t="shared" si="39"/>
        <v/>
      </c>
    </row>
    <row r="127" spans="2:14" s="11" customFormat="1" ht="12" customHeight="1" x14ac:dyDescent="0.2">
      <c r="B127" s="16">
        <f>IF(ISBLANK('3-Budget + REVISE'!B118),"",'3-Budget + REVISE'!B118)</f>
        <v>0</v>
      </c>
      <c r="C127" s="520">
        <f>IF('3-Budget + REVISE'!V118=1,'3-Budget + REVISE'!F118,' 5-EXPENSE 2nd Period'!C127)</f>
        <v>0</v>
      </c>
      <c r="D127" s="449"/>
      <c r="E127" s="450"/>
      <c r="F127" s="444"/>
      <c r="G127" s="445"/>
      <c r="H127" s="519"/>
      <c r="I127" s="521">
        <f>F127+' 5-EXPENSE 2nd Period'!I127</f>
        <v>0</v>
      </c>
      <c r="J127" s="496"/>
      <c r="K127" s="497"/>
      <c r="L127" s="17" t="str">
        <f t="shared" si="37"/>
        <v/>
      </c>
      <c r="M127" s="113">
        <f t="shared" si="38"/>
        <v>0</v>
      </c>
      <c r="N127" s="15" t="str">
        <f t="shared" si="39"/>
        <v/>
      </c>
    </row>
    <row r="128" spans="2:14" s="11" customFormat="1" ht="12" customHeight="1" x14ac:dyDescent="0.2">
      <c r="B128" s="18">
        <f>IF(ISBLANK('3-Budget + REVISE'!B119),"",'3-Budget + REVISE'!B119)</f>
        <v>0</v>
      </c>
      <c r="C128" s="520">
        <f>IF('3-Budget + REVISE'!V119=1,'3-Budget + REVISE'!F119,' 5-EXPENSE 2nd Period'!C128)</f>
        <v>0</v>
      </c>
      <c r="D128" s="449"/>
      <c r="E128" s="450"/>
      <c r="F128" s="444"/>
      <c r="G128" s="445"/>
      <c r="H128" s="519"/>
      <c r="I128" s="522">
        <f>F128+' 5-EXPENSE 2nd Period'!I128</f>
        <v>0</v>
      </c>
      <c r="J128" s="523"/>
      <c r="K128" s="524"/>
      <c r="L128" s="19" t="str">
        <f t="shared" si="37"/>
        <v/>
      </c>
      <c r="M128" s="114">
        <f t="shared" si="38"/>
        <v>0</v>
      </c>
      <c r="N128" s="15" t="str">
        <f t="shared" si="39"/>
        <v/>
      </c>
    </row>
    <row r="129" spans="2:14" s="11" customFormat="1" ht="12.95" customHeight="1" x14ac:dyDescent="0.2">
      <c r="B129" s="89" t="str">
        <f>IF(ISBLANK('3-Budget + REVISE'!B120),"",'3-Budget + REVISE'!B120)</f>
        <v>900 - Indirect Costs</v>
      </c>
      <c r="C129" s="510">
        <f>SUM(C130)</f>
        <v>0</v>
      </c>
      <c r="D129" s="510"/>
      <c r="E129" s="510"/>
      <c r="F129" s="510">
        <f t="shared" ref="F129" si="40">SUM(F130)</f>
        <v>0</v>
      </c>
      <c r="G129" s="510"/>
      <c r="H129" s="510"/>
      <c r="I129" s="510">
        <f t="shared" ref="I129" si="41">SUM(I130)</f>
        <v>0</v>
      </c>
      <c r="J129" s="510"/>
      <c r="K129" s="510"/>
      <c r="L129" s="108" t="str">
        <f>IF(C129&gt;0,I129/C129,"")</f>
        <v/>
      </c>
      <c r="M129" s="110">
        <f>C129-I129</f>
        <v>0</v>
      </c>
      <c r="N129" s="10" t="str">
        <f t="shared" si="39"/>
        <v/>
      </c>
    </row>
    <row r="130" spans="2:14" s="11" customFormat="1" ht="12" customHeight="1" x14ac:dyDescent="0.2">
      <c r="B130" s="13" t="str">
        <f>IF(ISBLANK('3-Budget + REVISE'!B121),"",'3-Budget + REVISE'!B121)</f>
        <v>use "Indirect Cost Calculator"</v>
      </c>
      <c r="C130" s="520">
        <f>IF('3-Budget + REVISE'!V121=1,'3-Budget + REVISE'!F121,' 5-EXPENSE 2nd Period'!C130)</f>
        <v>0</v>
      </c>
      <c r="D130" s="449"/>
      <c r="E130" s="450"/>
      <c r="F130" s="451"/>
      <c r="G130" s="452"/>
      <c r="H130" s="554"/>
      <c r="I130" s="520">
        <f>F130+' 5-EXPENSE 2nd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 t="shared" ref="F131" si="42">F17+F40+F63+F74+F85+F96+F107+F118+F129</f>
        <v>0</v>
      </c>
      <c r="G131" s="455"/>
      <c r="H131" s="456"/>
      <c r="I131" s="489">
        <f>F131+' 5-EXPENSE 2nd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3rd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Rr6Y36bi4mnkBAAvAmZZNguJliJUFe1AAz7qVtg0sEd4tMqMkYEsJcEHziWnYZZYCq5B9wrJOdFDQdPKIxcFTA==" saltValue="BoAT5/bchQWul52UC6BPhg==" spinCount="100000" sheet="1" objects="1" scenarios="1"/>
  <mergeCells count="377">
    <mergeCell ref="I51:K51"/>
    <mergeCell ref="I52:K52"/>
    <mergeCell ref="I53:K53"/>
    <mergeCell ref="C48:E48"/>
    <mergeCell ref="C49:E49"/>
    <mergeCell ref="C50:E50"/>
    <mergeCell ref="C51:E51"/>
    <mergeCell ref="C52:E52"/>
    <mergeCell ref="C53:E53"/>
    <mergeCell ref="F51:H51"/>
    <mergeCell ref="F52:H52"/>
    <mergeCell ref="F53:H53"/>
    <mergeCell ref="F45:H45"/>
    <mergeCell ref="F46:H46"/>
    <mergeCell ref="F47:H47"/>
    <mergeCell ref="F48:H48"/>
    <mergeCell ref="F49:H49"/>
    <mergeCell ref="F50:H50"/>
    <mergeCell ref="I48:K48"/>
    <mergeCell ref="I49:K49"/>
    <mergeCell ref="I50:K50"/>
    <mergeCell ref="I28:K28"/>
    <mergeCell ref="I29:K29"/>
    <mergeCell ref="I30:K30"/>
    <mergeCell ref="C42:E42"/>
    <mergeCell ref="C43:E43"/>
    <mergeCell ref="C44:E44"/>
    <mergeCell ref="C45:E45"/>
    <mergeCell ref="C46:E46"/>
    <mergeCell ref="C47:E47"/>
    <mergeCell ref="I42:K42"/>
    <mergeCell ref="I43:K43"/>
    <mergeCell ref="I44:K44"/>
    <mergeCell ref="I45:K45"/>
    <mergeCell ref="I46:K46"/>
    <mergeCell ref="I47:K47"/>
    <mergeCell ref="C28:E28"/>
    <mergeCell ref="C29:E29"/>
    <mergeCell ref="C30:E30"/>
    <mergeCell ref="F28:H28"/>
    <mergeCell ref="F29:H29"/>
    <mergeCell ref="F30:H30"/>
    <mergeCell ref="F42:H42"/>
    <mergeCell ref="F43:H43"/>
    <mergeCell ref="F44:H44"/>
    <mergeCell ref="I19:K19"/>
    <mergeCell ref="I20:K20"/>
    <mergeCell ref="I21:K21"/>
    <mergeCell ref="I22:K22"/>
    <mergeCell ref="I23:K23"/>
    <mergeCell ref="I24:K24"/>
    <mergeCell ref="I25:K25"/>
    <mergeCell ref="I26:K26"/>
    <mergeCell ref="I27:K27"/>
    <mergeCell ref="F19:H19"/>
    <mergeCell ref="F20:H20"/>
    <mergeCell ref="F21:H21"/>
    <mergeCell ref="F22:H22"/>
    <mergeCell ref="F23:H23"/>
    <mergeCell ref="F24:H24"/>
    <mergeCell ref="F25:H25"/>
    <mergeCell ref="F26:H26"/>
    <mergeCell ref="F27:H27"/>
    <mergeCell ref="C19:E19"/>
    <mergeCell ref="C20:E20"/>
    <mergeCell ref="C21:E21"/>
    <mergeCell ref="C22:E22"/>
    <mergeCell ref="C23:E23"/>
    <mergeCell ref="C24:E24"/>
    <mergeCell ref="C25:E25"/>
    <mergeCell ref="C26:E26"/>
    <mergeCell ref="C27:E27"/>
    <mergeCell ref="C129:E129"/>
    <mergeCell ref="F129:H129"/>
    <mergeCell ref="I129:K129"/>
    <mergeCell ref="F17:H17"/>
    <mergeCell ref="I17:K17"/>
    <mergeCell ref="C40:E40"/>
    <mergeCell ref="F40:H40"/>
    <mergeCell ref="I40:K40"/>
    <mergeCell ref="C63:E63"/>
    <mergeCell ref="F63:H63"/>
    <mergeCell ref="I63:K63"/>
    <mergeCell ref="C74:E74"/>
    <mergeCell ref="F74:H74"/>
    <mergeCell ref="I74:K74"/>
    <mergeCell ref="C67:E67"/>
    <mergeCell ref="C68:E68"/>
    <mergeCell ref="C58:E58"/>
    <mergeCell ref="C59:E59"/>
    <mergeCell ref="C60:E60"/>
    <mergeCell ref="C61:E61"/>
    <mergeCell ref="C62:E62"/>
    <mergeCell ref="C65:E65"/>
    <mergeCell ref="C66:E66"/>
    <mergeCell ref="C17:E17"/>
    <mergeCell ref="B1:B2"/>
    <mergeCell ref="C2:M2"/>
    <mergeCell ref="F12:M12"/>
    <mergeCell ref="F14:M14"/>
    <mergeCell ref="B133:M136"/>
    <mergeCell ref="J5:M5"/>
    <mergeCell ref="J7:M7"/>
    <mergeCell ref="J6:M6"/>
    <mergeCell ref="C32:E32"/>
    <mergeCell ref="C33:E33"/>
    <mergeCell ref="C34:E34"/>
    <mergeCell ref="K132:M132"/>
    <mergeCell ref="C41:E41"/>
    <mergeCell ref="C54:E54"/>
    <mergeCell ref="C55:E55"/>
    <mergeCell ref="C56:E56"/>
    <mergeCell ref="C57:E57"/>
    <mergeCell ref="C35:E35"/>
    <mergeCell ref="C36:E36"/>
    <mergeCell ref="C37:E37"/>
    <mergeCell ref="C38:E38"/>
    <mergeCell ref="C39:E39"/>
    <mergeCell ref="C64:E64"/>
    <mergeCell ref="C132:E132"/>
    <mergeCell ref="B3:M3"/>
    <mergeCell ref="C16:E16"/>
    <mergeCell ref="F16:H16"/>
    <mergeCell ref="I16:K16"/>
    <mergeCell ref="B9:E9"/>
    <mergeCell ref="J4:M4"/>
    <mergeCell ref="C18:E18"/>
    <mergeCell ref="C31:E31"/>
    <mergeCell ref="B8:D8"/>
    <mergeCell ref="F8:M8"/>
    <mergeCell ref="F9:M9"/>
    <mergeCell ref="B10:D10"/>
    <mergeCell ref="F10:M10"/>
    <mergeCell ref="B13:F13"/>
    <mergeCell ref="B15:F15"/>
    <mergeCell ref="B4:D4"/>
    <mergeCell ref="F4:H4"/>
    <mergeCell ref="B5:D5"/>
    <mergeCell ref="F5:H5"/>
    <mergeCell ref="B6:D6"/>
    <mergeCell ref="F6:G6"/>
    <mergeCell ref="B12:D12"/>
    <mergeCell ref="B14:D14"/>
    <mergeCell ref="F7:G7"/>
    <mergeCell ref="C76:E76"/>
    <mergeCell ref="C77:E77"/>
    <mergeCell ref="C78:E78"/>
    <mergeCell ref="C79:E79"/>
    <mergeCell ref="C69:E69"/>
    <mergeCell ref="C70:E70"/>
    <mergeCell ref="C71:E71"/>
    <mergeCell ref="C72:E72"/>
    <mergeCell ref="C73:E73"/>
    <mergeCell ref="C75:E75"/>
    <mergeCell ref="C86:E86"/>
    <mergeCell ref="C87:E87"/>
    <mergeCell ref="C88:E88"/>
    <mergeCell ref="C89:E89"/>
    <mergeCell ref="C90:E90"/>
    <mergeCell ref="C80:E80"/>
    <mergeCell ref="C81:E81"/>
    <mergeCell ref="C82:E82"/>
    <mergeCell ref="C83:E83"/>
    <mergeCell ref="C84:E84"/>
    <mergeCell ref="C85:E85"/>
    <mergeCell ref="C97:E97"/>
    <mergeCell ref="C98:E98"/>
    <mergeCell ref="C99:E99"/>
    <mergeCell ref="C100:E100"/>
    <mergeCell ref="C101:E101"/>
    <mergeCell ref="C91:E91"/>
    <mergeCell ref="C92:E92"/>
    <mergeCell ref="C93:E93"/>
    <mergeCell ref="C94:E94"/>
    <mergeCell ref="C95:E95"/>
    <mergeCell ref="C96:E96"/>
    <mergeCell ref="C108:E108"/>
    <mergeCell ref="C109:E109"/>
    <mergeCell ref="C110:E110"/>
    <mergeCell ref="C111:E111"/>
    <mergeCell ref="C112:E112"/>
    <mergeCell ref="C102:E102"/>
    <mergeCell ref="C103:E103"/>
    <mergeCell ref="C104:E104"/>
    <mergeCell ref="C105:E105"/>
    <mergeCell ref="C106:E106"/>
    <mergeCell ref="C107:E107"/>
    <mergeCell ref="C127:E127"/>
    <mergeCell ref="C128:E128"/>
    <mergeCell ref="C119:E119"/>
    <mergeCell ref="C120:E120"/>
    <mergeCell ref="C121:E121"/>
    <mergeCell ref="C122:E122"/>
    <mergeCell ref="C123:E123"/>
    <mergeCell ref="C113:E113"/>
    <mergeCell ref="C114:E114"/>
    <mergeCell ref="C115:E115"/>
    <mergeCell ref="C116:E116"/>
    <mergeCell ref="C117:E117"/>
    <mergeCell ref="C118:E118"/>
    <mergeCell ref="F57:H57"/>
    <mergeCell ref="F58:H58"/>
    <mergeCell ref="F59:H59"/>
    <mergeCell ref="F60:H60"/>
    <mergeCell ref="F61:H61"/>
    <mergeCell ref="C130:E130"/>
    <mergeCell ref="C131:E131"/>
    <mergeCell ref="F18:H18"/>
    <mergeCell ref="F31:H31"/>
    <mergeCell ref="F32:H32"/>
    <mergeCell ref="F33:H33"/>
    <mergeCell ref="F34:H34"/>
    <mergeCell ref="F35:H35"/>
    <mergeCell ref="F36:H36"/>
    <mergeCell ref="F37:H37"/>
    <mergeCell ref="F38:H38"/>
    <mergeCell ref="F39:H39"/>
    <mergeCell ref="F41:H41"/>
    <mergeCell ref="F54:H54"/>
    <mergeCell ref="F55:H55"/>
    <mergeCell ref="F56:H56"/>
    <mergeCell ref="C124:E124"/>
    <mergeCell ref="C125:E125"/>
    <mergeCell ref="C126:E126"/>
    <mergeCell ref="F68:H68"/>
    <mergeCell ref="F69:H69"/>
    <mergeCell ref="F70:H70"/>
    <mergeCell ref="F71:H71"/>
    <mergeCell ref="F72:H72"/>
    <mergeCell ref="F62:H62"/>
    <mergeCell ref="F64:H64"/>
    <mergeCell ref="F65:H65"/>
    <mergeCell ref="F66:H66"/>
    <mergeCell ref="F67:H67"/>
    <mergeCell ref="F79:H79"/>
    <mergeCell ref="F80:H80"/>
    <mergeCell ref="F81:H81"/>
    <mergeCell ref="F82:H82"/>
    <mergeCell ref="F83:H83"/>
    <mergeCell ref="F73:H73"/>
    <mergeCell ref="F75:H75"/>
    <mergeCell ref="F76:H76"/>
    <mergeCell ref="F77:H77"/>
    <mergeCell ref="F78:H78"/>
    <mergeCell ref="F90:H90"/>
    <mergeCell ref="F91:H91"/>
    <mergeCell ref="F92:H92"/>
    <mergeCell ref="F93:H93"/>
    <mergeCell ref="F94:H94"/>
    <mergeCell ref="F84:H84"/>
    <mergeCell ref="F86:H86"/>
    <mergeCell ref="F87:H87"/>
    <mergeCell ref="F88:H88"/>
    <mergeCell ref="F89:H89"/>
    <mergeCell ref="F85:H85"/>
    <mergeCell ref="F101:H101"/>
    <mergeCell ref="F102:H102"/>
    <mergeCell ref="F103:H103"/>
    <mergeCell ref="F104:H104"/>
    <mergeCell ref="F105:H105"/>
    <mergeCell ref="F95:H95"/>
    <mergeCell ref="F97:H97"/>
    <mergeCell ref="F98:H98"/>
    <mergeCell ref="F99:H99"/>
    <mergeCell ref="F100:H100"/>
    <mergeCell ref="F96:H96"/>
    <mergeCell ref="F121:H121"/>
    <mergeCell ref="F122:H122"/>
    <mergeCell ref="F112:H112"/>
    <mergeCell ref="F113:H113"/>
    <mergeCell ref="F114:H114"/>
    <mergeCell ref="F115:H115"/>
    <mergeCell ref="F116:H116"/>
    <mergeCell ref="F106:H106"/>
    <mergeCell ref="F108:H108"/>
    <mergeCell ref="F109:H109"/>
    <mergeCell ref="F110:H110"/>
    <mergeCell ref="F111:H111"/>
    <mergeCell ref="F107:H107"/>
    <mergeCell ref="F118:H118"/>
    <mergeCell ref="F128:H128"/>
    <mergeCell ref="F130:H130"/>
    <mergeCell ref="F131:H131"/>
    <mergeCell ref="I18:K18"/>
    <mergeCell ref="I31:K31"/>
    <mergeCell ref="I32:K32"/>
    <mergeCell ref="I33:K33"/>
    <mergeCell ref="I34:K34"/>
    <mergeCell ref="I35:K35"/>
    <mergeCell ref="I36:K36"/>
    <mergeCell ref="I37:K37"/>
    <mergeCell ref="I38:K38"/>
    <mergeCell ref="I39:K39"/>
    <mergeCell ref="I41:K41"/>
    <mergeCell ref="I54:K54"/>
    <mergeCell ref="I55:K55"/>
    <mergeCell ref="F123:H123"/>
    <mergeCell ref="F124:H124"/>
    <mergeCell ref="F125:H125"/>
    <mergeCell ref="F126:H126"/>
    <mergeCell ref="F127:H127"/>
    <mergeCell ref="F117:H117"/>
    <mergeCell ref="F119:H119"/>
    <mergeCell ref="F120:H120"/>
    <mergeCell ref="I61:K61"/>
    <mergeCell ref="I62:K62"/>
    <mergeCell ref="I64:K64"/>
    <mergeCell ref="I65:K65"/>
    <mergeCell ref="I66:K66"/>
    <mergeCell ref="I56:K56"/>
    <mergeCell ref="I57:K57"/>
    <mergeCell ref="I58:K58"/>
    <mergeCell ref="I59:K59"/>
    <mergeCell ref="I60:K60"/>
    <mergeCell ref="I72:K72"/>
    <mergeCell ref="I73:K73"/>
    <mergeCell ref="I75:K75"/>
    <mergeCell ref="I76:K76"/>
    <mergeCell ref="I77:K77"/>
    <mergeCell ref="I67:K67"/>
    <mergeCell ref="I68:K68"/>
    <mergeCell ref="I69:K69"/>
    <mergeCell ref="I70:K70"/>
    <mergeCell ref="I71:K71"/>
    <mergeCell ref="I83:K83"/>
    <mergeCell ref="I84:K84"/>
    <mergeCell ref="I86:K86"/>
    <mergeCell ref="I87:K87"/>
    <mergeCell ref="I88:K88"/>
    <mergeCell ref="I78:K78"/>
    <mergeCell ref="I79:K79"/>
    <mergeCell ref="I80:K80"/>
    <mergeCell ref="I81:K81"/>
    <mergeCell ref="I82:K82"/>
    <mergeCell ref="I85:K85"/>
    <mergeCell ref="I94:K94"/>
    <mergeCell ref="I95:K95"/>
    <mergeCell ref="I98:K98"/>
    <mergeCell ref="I97:K97"/>
    <mergeCell ref="I89:K89"/>
    <mergeCell ref="I90:K90"/>
    <mergeCell ref="I91:K91"/>
    <mergeCell ref="I92:K92"/>
    <mergeCell ref="I93:K93"/>
    <mergeCell ref="I96:K96"/>
    <mergeCell ref="I104:K104"/>
    <mergeCell ref="I106:K106"/>
    <mergeCell ref="I105:K105"/>
    <mergeCell ref="I108:K108"/>
    <mergeCell ref="I99:K99"/>
    <mergeCell ref="I100:K100"/>
    <mergeCell ref="I101:K101"/>
    <mergeCell ref="I102:K102"/>
    <mergeCell ref="I103:K103"/>
    <mergeCell ref="I107:K107"/>
    <mergeCell ref="I115:K115"/>
    <mergeCell ref="I116:K116"/>
    <mergeCell ref="I117:K117"/>
    <mergeCell ref="I119:K119"/>
    <mergeCell ref="I109:K109"/>
    <mergeCell ref="I110:K110"/>
    <mergeCell ref="I111:K111"/>
    <mergeCell ref="I112:K112"/>
    <mergeCell ref="I113:K113"/>
    <mergeCell ref="I114:K114"/>
    <mergeCell ref="I118:K118"/>
    <mergeCell ref="I131:K131"/>
    <mergeCell ref="I125:K125"/>
    <mergeCell ref="I126:K126"/>
    <mergeCell ref="I127:K127"/>
    <mergeCell ref="I128:K128"/>
    <mergeCell ref="I130:K130"/>
    <mergeCell ref="I120:K120"/>
    <mergeCell ref="I121:K121"/>
    <mergeCell ref="I122:K122"/>
    <mergeCell ref="I123:K123"/>
    <mergeCell ref="I124:K124"/>
  </mergeCells>
  <phoneticPr fontId="4" type="noConversion"/>
  <printOptions horizontalCentered="1" verticalCentered="1"/>
  <pageMargins left="0" right="0" top="0.25" bottom="0.25" header="0.3" footer="0.3"/>
  <pageSetup scale="80" pageOrder="overThenDown" orientation="landscape" r:id="rId1"/>
  <headerFooter alignWithMargins="0"/>
  <ignoredErrors>
    <ignoredError sqref="F8 B8"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258" t="s">
        <v>3</v>
      </c>
      <c r="C5" s="258"/>
      <c r="D5" s="258"/>
      <c r="E5" s="258"/>
      <c r="F5" s="565" t="s">
        <v>216</v>
      </c>
      <c r="G5" s="565"/>
      <c r="H5" s="565"/>
      <c r="I5" s="258"/>
      <c r="J5" s="514" t="s">
        <v>95</v>
      </c>
      <c r="K5" s="514"/>
      <c r="L5" s="514"/>
      <c r="M5" s="514"/>
      <c r="N5" s="7"/>
    </row>
    <row r="6" spans="1:14" ht="12.75" customHeight="1" x14ac:dyDescent="0.2">
      <c r="B6" s="513" t="str">
        <f>IF(ISBLANK('4-EXPENSE 1st Period'!B6:E6),"",'4-EXPENSE 1st Period'!B6:E6)</f>
        <v/>
      </c>
      <c r="C6" s="513"/>
      <c r="D6" s="513"/>
      <c r="E6" s="49"/>
      <c r="F6" s="577">
        <f>'4-EXPENSE 1st Period'!$F$6</f>
        <v>0</v>
      </c>
      <c r="G6" s="577"/>
      <c r="H6" s="52" t="s">
        <v>21</v>
      </c>
      <c r="I6" s="4"/>
      <c r="J6" s="513" t="s">
        <v>86</v>
      </c>
      <c r="K6" s="513"/>
      <c r="L6" s="513"/>
      <c r="M6" s="513"/>
    </row>
    <row r="7" spans="1:14" s="6" customFormat="1" ht="13.5" customHeight="1" x14ac:dyDescent="0.15">
      <c r="B7" s="533" t="s">
        <v>4</v>
      </c>
      <c r="C7" s="533"/>
      <c r="D7" s="533"/>
      <c r="E7" s="258"/>
      <c r="F7" s="533" t="s">
        <v>2</v>
      </c>
      <c r="G7" s="533"/>
      <c r="H7" s="533"/>
      <c r="I7" s="258"/>
      <c r="J7" s="533" t="s">
        <v>1</v>
      </c>
      <c r="K7" s="533"/>
      <c r="L7" s="533"/>
      <c r="M7" s="533"/>
      <c r="N7" s="7"/>
    </row>
    <row r="8" spans="1:14" ht="13.9" customHeight="1" x14ac:dyDescent="0.2">
      <c r="B8" s="576" t="str">
        <f>IF(ISBLANK('4-EXPENSE 1st Period'!B8:D8),"",'4-EXPENSE 1st Period'!B8:D8)</f>
        <v/>
      </c>
      <c r="C8" s="576"/>
      <c r="D8" s="576"/>
      <c r="E8" s="51"/>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258"/>
      <c r="I9" s="258"/>
      <c r="J9" s="258"/>
      <c r="K9" s="258"/>
      <c r="L9" s="258"/>
      <c r="M9" s="258"/>
      <c r="N9" s="7"/>
    </row>
    <row r="10" spans="1:14" ht="18" customHeight="1" thickBot="1" x14ac:dyDescent="0.25">
      <c r="B10" s="531"/>
      <c r="C10" s="531"/>
      <c r="D10" s="531"/>
      <c r="E10" s="43"/>
      <c r="F10" s="574"/>
      <c r="G10" s="574"/>
      <c r="H10" s="574"/>
      <c r="I10" s="574"/>
      <c r="J10" s="574"/>
      <c r="K10" s="574"/>
      <c r="L10" s="574"/>
      <c r="M10" s="574"/>
    </row>
    <row r="11" spans="1:14" s="6" customFormat="1" ht="13.5" customHeight="1" x14ac:dyDescent="0.15">
      <c r="B11" s="255" t="s">
        <v>7</v>
      </c>
      <c r="C11" s="258" t="s">
        <v>8</v>
      </c>
      <c r="E11" s="258"/>
      <c r="F11" s="575" t="s">
        <v>7</v>
      </c>
      <c r="G11" s="575"/>
      <c r="H11" s="25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65" t="s">
        <v>9</v>
      </c>
      <c r="C13" s="565"/>
      <c r="D13" s="565"/>
      <c r="E13" s="258"/>
      <c r="F13" s="563" t="s">
        <v>9</v>
      </c>
      <c r="G13" s="563"/>
      <c r="H13" s="563"/>
      <c r="I13" s="563"/>
      <c r="J13" s="563"/>
      <c r="K13" s="563"/>
      <c r="L13" s="563"/>
      <c r="M13" s="563"/>
      <c r="N13" s="7"/>
    </row>
    <row r="14" spans="1:14" ht="12.75" customHeight="1" x14ac:dyDescent="0.2">
      <c r="B14" s="477" t="s">
        <v>19</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39" t="s">
        <v>10</v>
      </c>
      <c r="H15" s="258"/>
      <c r="I15" s="258"/>
      <c r="J15" s="258"/>
      <c r="K15" s="258"/>
      <c r="L15" s="258"/>
      <c r="M15" s="258"/>
      <c r="N15" s="7"/>
    </row>
    <row r="16" spans="1:14" ht="20.25" customHeight="1" thickBot="1" x14ac:dyDescent="0.25">
      <c r="B16" s="38" t="s">
        <v>0</v>
      </c>
      <c r="C16" s="536" t="s">
        <v>23</v>
      </c>
      <c r="D16" s="572"/>
      <c r="E16" s="573"/>
      <c r="F16" s="539" t="s">
        <v>99</v>
      </c>
      <c r="G16" s="540"/>
      <c r="H16" s="541"/>
      <c r="I16" s="542" t="s">
        <v>22</v>
      </c>
      <c r="J16" s="543"/>
      <c r="K16" s="544"/>
      <c r="L16" s="78" t="s">
        <v>25</v>
      </c>
      <c r="M16" s="62" t="s">
        <v>24</v>
      </c>
    </row>
    <row r="17" spans="2:14" s="12" customFormat="1" ht="12.95" customHeight="1" x14ac:dyDescent="0.2">
      <c r="B17" s="90" t="str">
        <f>IF(ISBLANK('3-Budget + REVISE'!B8),"",'3-Budget + REVISE'!B8)</f>
        <v>100 - PERSONNEL - Salary / Wage</v>
      </c>
      <c r="C17" s="578">
        <f>SUM(C18:C39)</f>
        <v>0</v>
      </c>
      <c r="D17" s="578"/>
      <c r="E17" s="578"/>
      <c r="F17" s="578">
        <f t="shared" ref="F17" si="0">SUM(F18:F39)</f>
        <v>0</v>
      </c>
      <c r="G17" s="578"/>
      <c r="H17" s="578"/>
      <c r="I17" s="578">
        <f t="shared" ref="I17" si="1">SUM(I18:I39)</f>
        <v>0</v>
      </c>
      <c r="J17" s="578"/>
      <c r="K17" s="578"/>
      <c r="L17" s="107" t="str">
        <f t="shared" ref="L17:L39" si="2">IF(C17&gt;0,I17/C17,"")</f>
        <v/>
      </c>
      <c r="M17" s="111">
        <f>C17-I17</f>
        <v>0</v>
      </c>
      <c r="N17" s="15" t="str">
        <f t="shared" ref="N17:N62" si="3">IF(M17&lt;0, "!", "")</f>
        <v/>
      </c>
    </row>
    <row r="18" spans="2:14" s="11" customFormat="1" ht="12" customHeight="1" x14ac:dyDescent="0.2">
      <c r="B18" s="13">
        <f>IF(ISBLANK('3-Budget + REVISE'!B9),"",'3-Budget + REVISE'!B9)</f>
        <v>0</v>
      </c>
      <c r="C18" s="520">
        <f>IF('3-Budget + REVISE'!Y9=1,'3-Budget + REVISE'!G9,'6-EXPENSE 3rd Period'!C18)</f>
        <v>0</v>
      </c>
      <c r="D18" s="449"/>
      <c r="E18" s="450"/>
      <c r="F18" s="444"/>
      <c r="G18" s="445"/>
      <c r="H18" s="519"/>
      <c r="I18" s="520">
        <f>F18+'6-EXPENSE 3rd Period'!I18</f>
        <v>0</v>
      </c>
      <c r="J18" s="449"/>
      <c r="K18" s="450"/>
      <c r="L18" s="14" t="str">
        <f t="shared" si="2"/>
        <v/>
      </c>
      <c r="M18" s="112">
        <f t="shared" ref="M18:M40" si="4">C18-I18</f>
        <v>0</v>
      </c>
      <c r="N18" s="15" t="str">
        <f t="shared" si="3"/>
        <v/>
      </c>
    </row>
    <row r="19" spans="2:14" s="11" customFormat="1" ht="12" customHeight="1" x14ac:dyDescent="0.2">
      <c r="B19" s="16">
        <f>IF(ISBLANK('3-Budget + REVISE'!B10),"",'3-Budget + REVISE'!B10)</f>
        <v>0</v>
      </c>
      <c r="C19" s="520">
        <f>IF('3-Budget + REVISE'!Y10=1,'3-Budget + REVISE'!G10,'6-EXPENSE 3rd Period'!C19)</f>
        <v>0</v>
      </c>
      <c r="D19" s="449"/>
      <c r="E19" s="450"/>
      <c r="F19" s="444"/>
      <c r="G19" s="445"/>
      <c r="H19" s="519"/>
      <c r="I19" s="520">
        <f>F19+'6-EXPENSE 3rd Period'!I19</f>
        <v>0</v>
      </c>
      <c r="J19" s="449"/>
      <c r="K19" s="450"/>
      <c r="L19" s="14" t="str">
        <f t="shared" si="2"/>
        <v/>
      </c>
      <c r="M19" s="112">
        <f t="shared" si="4"/>
        <v>0</v>
      </c>
      <c r="N19" s="15" t="str">
        <f t="shared" si="3"/>
        <v/>
      </c>
    </row>
    <row r="20" spans="2:14" s="11" customFormat="1" ht="12" customHeight="1" x14ac:dyDescent="0.2">
      <c r="B20" s="16">
        <f>IF(ISBLANK('3-Budget + REVISE'!B11),"",'3-Budget + REVISE'!B11)</f>
        <v>0</v>
      </c>
      <c r="C20" s="520">
        <f>IF('3-Budget + REVISE'!Y11=1,'3-Budget + REVISE'!G11,'6-EXPENSE 3rd Period'!C20)</f>
        <v>0</v>
      </c>
      <c r="D20" s="449"/>
      <c r="E20" s="450"/>
      <c r="F20" s="444"/>
      <c r="G20" s="445"/>
      <c r="H20" s="519"/>
      <c r="I20" s="520">
        <f>F20+'6-EXPENSE 3rd Period'!I20</f>
        <v>0</v>
      </c>
      <c r="J20" s="449"/>
      <c r="K20" s="450"/>
      <c r="L20" s="14" t="str">
        <f t="shared" si="2"/>
        <v/>
      </c>
      <c r="M20" s="112">
        <f t="shared" si="4"/>
        <v>0</v>
      </c>
      <c r="N20" s="15" t="str">
        <f t="shared" si="3"/>
        <v/>
      </c>
    </row>
    <row r="21" spans="2:14" s="11" customFormat="1" ht="12" customHeight="1" x14ac:dyDescent="0.2">
      <c r="B21" s="16">
        <f>IF(ISBLANK('3-Budget + REVISE'!B12),"",'3-Budget + REVISE'!B12)</f>
        <v>0</v>
      </c>
      <c r="C21" s="520">
        <f>IF('3-Budget + REVISE'!Y12=1,'3-Budget + REVISE'!G12,'6-EXPENSE 3rd Period'!C21)</f>
        <v>0</v>
      </c>
      <c r="D21" s="449"/>
      <c r="E21" s="450"/>
      <c r="F21" s="444"/>
      <c r="G21" s="445"/>
      <c r="H21" s="519"/>
      <c r="I21" s="520">
        <f>F21+'6-EXPENSE 3rd Period'!I21</f>
        <v>0</v>
      </c>
      <c r="J21" s="449"/>
      <c r="K21" s="450"/>
      <c r="L21" s="14" t="str">
        <f t="shared" si="2"/>
        <v/>
      </c>
      <c r="M21" s="112">
        <f t="shared" si="4"/>
        <v>0</v>
      </c>
      <c r="N21" s="15" t="str">
        <f t="shared" si="3"/>
        <v/>
      </c>
    </row>
    <row r="22" spans="2:14" s="11" customFormat="1" ht="12" customHeight="1" x14ac:dyDescent="0.2">
      <c r="B22" s="16">
        <f>IF(ISBLANK('3-Budget + REVISE'!B13),"",'3-Budget + REVISE'!B13)</f>
        <v>0</v>
      </c>
      <c r="C22" s="520">
        <f>IF('3-Budget + REVISE'!Y13=1,'3-Budget + REVISE'!G13,'6-EXPENSE 3rd Period'!C22)</f>
        <v>0</v>
      </c>
      <c r="D22" s="449"/>
      <c r="E22" s="450"/>
      <c r="F22" s="444"/>
      <c r="G22" s="445"/>
      <c r="H22" s="519"/>
      <c r="I22" s="520">
        <f>F22+'6-EXPENSE 3rd Period'!I22</f>
        <v>0</v>
      </c>
      <c r="J22" s="449"/>
      <c r="K22" s="450"/>
      <c r="L22" s="14" t="str">
        <f t="shared" si="2"/>
        <v/>
      </c>
      <c r="M22" s="112">
        <f t="shared" si="4"/>
        <v>0</v>
      </c>
      <c r="N22" s="15" t="str">
        <f t="shared" si="3"/>
        <v/>
      </c>
    </row>
    <row r="23" spans="2:14" s="11" customFormat="1" ht="12" customHeight="1" x14ac:dyDescent="0.2">
      <c r="B23" s="16">
        <f>IF(ISBLANK('3-Budget + REVISE'!B14),"",'3-Budget + REVISE'!B14)</f>
        <v>0</v>
      </c>
      <c r="C23" s="520">
        <f>IF('3-Budget + REVISE'!Y14=1,'3-Budget + REVISE'!G14,'6-EXPENSE 3rd Period'!C23)</f>
        <v>0</v>
      </c>
      <c r="D23" s="449"/>
      <c r="E23" s="450"/>
      <c r="F23" s="444"/>
      <c r="G23" s="445"/>
      <c r="H23" s="519"/>
      <c r="I23" s="520">
        <f>F23+'6-EXPENSE 3rd Period'!I23</f>
        <v>0</v>
      </c>
      <c r="J23" s="449"/>
      <c r="K23" s="450"/>
      <c r="L23" s="14" t="str">
        <f t="shared" si="2"/>
        <v/>
      </c>
      <c r="M23" s="112">
        <f t="shared" si="4"/>
        <v>0</v>
      </c>
      <c r="N23" s="15" t="str">
        <f t="shared" si="3"/>
        <v/>
      </c>
    </row>
    <row r="24" spans="2:14" s="11" customFormat="1" ht="12" customHeight="1" x14ac:dyDescent="0.2">
      <c r="B24" s="16">
        <f>IF(ISBLANK('3-Budget + REVISE'!B15),"",'3-Budget + REVISE'!B15)</f>
        <v>0</v>
      </c>
      <c r="C24" s="520">
        <f>IF('3-Budget + REVISE'!Y15=1,'3-Budget + REVISE'!G15,'6-EXPENSE 3rd Period'!C24)</f>
        <v>0</v>
      </c>
      <c r="D24" s="449"/>
      <c r="E24" s="450"/>
      <c r="F24" s="444"/>
      <c r="G24" s="445"/>
      <c r="H24" s="519"/>
      <c r="I24" s="520">
        <f>F24+'6-EXPENSE 3rd Period'!I24</f>
        <v>0</v>
      </c>
      <c r="J24" s="449"/>
      <c r="K24" s="450"/>
      <c r="L24" s="14" t="str">
        <f t="shared" si="2"/>
        <v/>
      </c>
      <c r="M24" s="112">
        <f t="shared" si="4"/>
        <v>0</v>
      </c>
      <c r="N24" s="15" t="str">
        <f t="shared" si="3"/>
        <v/>
      </c>
    </row>
    <row r="25" spans="2:14" s="11" customFormat="1" ht="12" customHeight="1" x14ac:dyDescent="0.2">
      <c r="B25" s="16">
        <f>IF(ISBLANK('3-Budget + REVISE'!B16),"",'3-Budget + REVISE'!B16)</f>
        <v>0</v>
      </c>
      <c r="C25" s="520">
        <f>IF('3-Budget + REVISE'!Y16=1,'3-Budget + REVISE'!G16,'6-EXPENSE 3rd Period'!C25)</f>
        <v>0</v>
      </c>
      <c r="D25" s="449"/>
      <c r="E25" s="450"/>
      <c r="F25" s="444"/>
      <c r="G25" s="445"/>
      <c r="H25" s="519"/>
      <c r="I25" s="520">
        <f>F25+'6-EXPENSE 3rd Period'!I25</f>
        <v>0</v>
      </c>
      <c r="J25" s="449"/>
      <c r="K25" s="450"/>
      <c r="L25" s="14" t="str">
        <f t="shared" si="2"/>
        <v/>
      </c>
      <c r="M25" s="112">
        <f t="shared" si="4"/>
        <v>0</v>
      </c>
      <c r="N25" s="15" t="str">
        <f t="shared" si="3"/>
        <v/>
      </c>
    </row>
    <row r="26" spans="2:14" s="11" customFormat="1" ht="12" customHeight="1" x14ac:dyDescent="0.2">
      <c r="B26" s="16">
        <f>IF(ISBLANK('3-Budget + REVISE'!B17),"",'3-Budget + REVISE'!B17)</f>
        <v>0</v>
      </c>
      <c r="C26" s="520">
        <f>IF('3-Budget + REVISE'!Y17=1,'3-Budget + REVISE'!G17,'6-EXPENSE 3rd Period'!C26)</f>
        <v>0</v>
      </c>
      <c r="D26" s="449"/>
      <c r="E26" s="450"/>
      <c r="F26" s="444"/>
      <c r="G26" s="445"/>
      <c r="H26" s="519"/>
      <c r="I26" s="520">
        <f>F26+'6-EXPENSE 3rd Period'!I26</f>
        <v>0</v>
      </c>
      <c r="J26" s="449"/>
      <c r="K26" s="450"/>
      <c r="L26" s="14" t="str">
        <f t="shared" si="2"/>
        <v/>
      </c>
      <c r="M26" s="112">
        <f t="shared" si="4"/>
        <v>0</v>
      </c>
      <c r="N26" s="15" t="str">
        <f t="shared" si="3"/>
        <v/>
      </c>
    </row>
    <row r="27" spans="2:14" s="11" customFormat="1" ht="12" customHeight="1" x14ac:dyDescent="0.2">
      <c r="B27" s="16">
        <f>IF(ISBLANK('3-Budget + REVISE'!B18),"",'3-Budget + REVISE'!B18)</f>
        <v>0</v>
      </c>
      <c r="C27" s="520">
        <f>IF('3-Budget + REVISE'!Y18=1,'3-Budget + REVISE'!G18,'6-EXPENSE 3rd Period'!C27)</f>
        <v>0</v>
      </c>
      <c r="D27" s="449"/>
      <c r="E27" s="450"/>
      <c r="F27" s="444"/>
      <c r="G27" s="445"/>
      <c r="H27" s="519"/>
      <c r="I27" s="520">
        <f>F27+'6-EXPENSE 3rd Period'!I27</f>
        <v>0</v>
      </c>
      <c r="J27" s="449"/>
      <c r="K27" s="450"/>
      <c r="L27" s="14" t="str">
        <f t="shared" si="2"/>
        <v/>
      </c>
      <c r="M27" s="112">
        <f t="shared" si="4"/>
        <v>0</v>
      </c>
      <c r="N27" s="15" t="str">
        <f t="shared" si="3"/>
        <v/>
      </c>
    </row>
    <row r="28" spans="2:14" s="11" customFormat="1" ht="12" customHeight="1" x14ac:dyDescent="0.2">
      <c r="B28" s="16">
        <f>IF(ISBLANK('3-Budget + REVISE'!B19),"",'3-Budget + REVISE'!B19)</f>
        <v>0</v>
      </c>
      <c r="C28" s="520">
        <f>IF('3-Budget + REVISE'!Y19=1,'3-Budget + REVISE'!G19,'6-EXPENSE 3rd Period'!C28)</f>
        <v>0</v>
      </c>
      <c r="D28" s="449"/>
      <c r="E28" s="450"/>
      <c r="F28" s="444"/>
      <c r="G28" s="445"/>
      <c r="H28" s="519"/>
      <c r="I28" s="520">
        <f>F28+'6-EXPENSE 3rd Period'!I28</f>
        <v>0</v>
      </c>
      <c r="J28" s="449"/>
      <c r="K28" s="450"/>
      <c r="L28" s="14" t="str">
        <f t="shared" si="2"/>
        <v/>
      </c>
      <c r="M28" s="112">
        <f t="shared" si="4"/>
        <v>0</v>
      </c>
      <c r="N28" s="15" t="str">
        <f t="shared" si="3"/>
        <v/>
      </c>
    </row>
    <row r="29" spans="2:14" s="11" customFormat="1" ht="12" customHeight="1" x14ac:dyDescent="0.2">
      <c r="B29" s="16">
        <f>IF(ISBLANK('3-Budget + REVISE'!B20),"",'3-Budget + REVISE'!B20)</f>
        <v>0</v>
      </c>
      <c r="C29" s="520">
        <f>IF('3-Budget + REVISE'!Y20=1,'3-Budget + REVISE'!G20,'6-EXPENSE 3rd Period'!C29)</f>
        <v>0</v>
      </c>
      <c r="D29" s="449"/>
      <c r="E29" s="450"/>
      <c r="F29" s="444"/>
      <c r="G29" s="445"/>
      <c r="H29" s="519"/>
      <c r="I29" s="520">
        <f>F29+'6-EXPENSE 3rd Period'!I29</f>
        <v>0</v>
      </c>
      <c r="J29" s="449"/>
      <c r="K29" s="450"/>
      <c r="L29" s="14" t="str">
        <f t="shared" si="2"/>
        <v/>
      </c>
      <c r="M29" s="112">
        <f t="shared" si="4"/>
        <v>0</v>
      </c>
      <c r="N29" s="15" t="str">
        <f t="shared" si="3"/>
        <v/>
      </c>
    </row>
    <row r="30" spans="2:14" s="11" customFormat="1" ht="12" customHeight="1" x14ac:dyDescent="0.2">
      <c r="B30" s="16">
        <f>IF(ISBLANK('3-Budget + REVISE'!B21),"",'3-Budget + REVISE'!B21)</f>
        <v>0</v>
      </c>
      <c r="C30" s="520">
        <f>IF('3-Budget + REVISE'!Y21=1,'3-Budget + REVISE'!G21,'6-EXPENSE 3rd Period'!C30)</f>
        <v>0</v>
      </c>
      <c r="D30" s="449"/>
      <c r="E30" s="450"/>
      <c r="F30" s="444"/>
      <c r="G30" s="445"/>
      <c r="H30" s="519"/>
      <c r="I30" s="520">
        <f>F30+'6-EXPENSE 3rd Period'!I30</f>
        <v>0</v>
      </c>
      <c r="J30" s="449"/>
      <c r="K30" s="450"/>
      <c r="L30" s="14" t="str">
        <f t="shared" si="2"/>
        <v/>
      </c>
      <c r="M30" s="112">
        <f t="shared" si="4"/>
        <v>0</v>
      </c>
      <c r="N30" s="15" t="str">
        <f t="shared" si="3"/>
        <v/>
      </c>
    </row>
    <row r="31" spans="2:14" s="11" customFormat="1" ht="12" customHeight="1" x14ac:dyDescent="0.2">
      <c r="B31" s="16">
        <f>IF(ISBLANK('3-Budget + REVISE'!B22),"",'3-Budget + REVISE'!B22)</f>
        <v>0</v>
      </c>
      <c r="C31" s="520">
        <f>IF('3-Budget + REVISE'!Y22=1,'3-Budget + REVISE'!G22,'6-EXPENSE 3rd Period'!C31)</f>
        <v>0</v>
      </c>
      <c r="D31" s="449"/>
      <c r="E31" s="450"/>
      <c r="F31" s="444"/>
      <c r="G31" s="445"/>
      <c r="H31" s="519"/>
      <c r="I31" s="520">
        <f>F31+'6-EXPENSE 3rd Period'!I31</f>
        <v>0</v>
      </c>
      <c r="J31" s="449"/>
      <c r="K31" s="450"/>
      <c r="L31" s="14" t="str">
        <f t="shared" si="2"/>
        <v/>
      </c>
      <c r="M31" s="112">
        <f t="shared" si="4"/>
        <v>0</v>
      </c>
      <c r="N31" s="15" t="str">
        <f t="shared" si="3"/>
        <v/>
      </c>
    </row>
    <row r="32" spans="2:14" s="11" customFormat="1" ht="12" customHeight="1" x14ac:dyDescent="0.2">
      <c r="B32" s="16">
        <f>IF(ISBLANK('3-Budget + REVISE'!B23),"",'3-Budget + REVISE'!B23)</f>
        <v>0</v>
      </c>
      <c r="C32" s="520">
        <f>IF('3-Budget + REVISE'!Y23=1,'3-Budget + REVISE'!G23,'6-EXPENSE 3rd Period'!C32)</f>
        <v>0</v>
      </c>
      <c r="D32" s="449"/>
      <c r="E32" s="450"/>
      <c r="F32" s="444"/>
      <c r="G32" s="445"/>
      <c r="H32" s="519"/>
      <c r="I32" s="520">
        <f>F32+'6-EXPENSE 3rd Period'!I32</f>
        <v>0</v>
      </c>
      <c r="J32" s="449"/>
      <c r="K32" s="450"/>
      <c r="L32" s="14" t="str">
        <f t="shared" si="2"/>
        <v/>
      </c>
      <c r="M32" s="112">
        <f t="shared" si="4"/>
        <v>0</v>
      </c>
      <c r="N32" s="15" t="str">
        <f t="shared" si="3"/>
        <v/>
      </c>
    </row>
    <row r="33" spans="2:14" s="11" customFormat="1" ht="12" customHeight="1" x14ac:dyDescent="0.2">
      <c r="B33" s="16">
        <f>IF(ISBLANK('3-Budget + REVISE'!B24),"",'3-Budget + REVISE'!B24)</f>
        <v>0</v>
      </c>
      <c r="C33" s="520">
        <f>IF('3-Budget + REVISE'!Y24=1,'3-Budget + REVISE'!G24,'6-EXPENSE 3rd Period'!C33)</f>
        <v>0</v>
      </c>
      <c r="D33" s="449"/>
      <c r="E33" s="450"/>
      <c r="F33" s="444"/>
      <c r="G33" s="445"/>
      <c r="H33" s="519"/>
      <c r="I33" s="520">
        <f>F33+'6-EXPENSE 3rd Period'!I33</f>
        <v>0</v>
      </c>
      <c r="J33" s="449"/>
      <c r="K33" s="450"/>
      <c r="L33" s="14" t="str">
        <f t="shared" si="2"/>
        <v/>
      </c>
      <c r="M33" s="112">
        <f t="shared" si="4"/>
        <v>0</v>
      </c>
      <c r="N33" s="15" t="str">
        <f t="shared" si="3"/>
        <v/>
      </c>
    </row>
    <row r="34" spans="2:14" s="11" customFormat="1" ht="12" customHeight="1" x14ac:dyDescent="0.2">
      <c r="B34" s="16">
        <f>IF(ISBLANK('3-Budget + REVISE'!B25),"",'3-Budget + REVISE'!B25)</f>
        <v>0</v>
      </c>
      <c r="C34" s="520">
        <f>IF('3-Budget + REVISE'!Y25=1,'3-Budget + REVISE'!G25,'6-EXPENSE 3rd Period'!C34)</f>
        <v>0</v>
      </c>
      <c r="D34" s="449"/>
      <c r="E34" s="450"/>
      <c r="F34" s="444"/>
      <c r="G34" s="445"/>
      <c r="H34" s="519"/>
      <c r="I34" s="520">
        <f>F34+'6-EXPENSE 3rd Period'!I34</f>
        <v>0</v>
      </c>
      <c r="J34" s="449"/>
      <c r="K34" s="450"/>
      <c r="L34" s="14" t="str">
        <f t="shared" si="2"/>
        <v/>
      </c>
      <c r="M34" s="112">
        <f t="shared" si="4"/>
        <v>0</v>
      </c>
      <c r="N34" s="15" t="str">
        <f t="shared" si="3"/>
        <v/>
      </c>
    </row>
    <row r="35" spans="2:14" s="11" customFormat="1" ht="12" customHeight="1" x14ac:dyDescent="0.2">
      <c r="B35" s="16">
        <f>IF(ISBLANK('3-Budget + REVISE'!B26),"",'3-Budget + REVISE'!B26)</f>
        <v>0</v>
      </c>
      <c r="C35" s="520">
        <f>IF('3-Budget + REVISE'!Y26=1,'3-Budget + REVISE'!G26,'6-EXPENSE 3rd Period'!C35)</f>
        <v>0</v>
      </c>
      <c r="D35" s="449"/>
      <c r="E35" s="450"/>
      <c r="F35" s="444"/>
      <c r="G35" s="445"/>
      <c r="H35" s="519"/>
      <c r="I35" s="520">
        <f>F35+'6-EXPENSE 3rd Period'!I35</f>
        <v>0</v>
      </c>
      <c r="J35" s="449"/>
      <c r="K35" s="450"/>
      <c r="L35" s="14" t="str">
        <f t="shared" si="2"/>
        <v/>
      </c>
      <c r="M35" s="112">
        <f t="shared" si="4"/>
        <v>0</v>
      </c>
      <c r="N35" s="15" t="str">
        <f t="shared" si="3"/>
        <v/>
      </c>
    </row>
    <row r="36" spans="2:14" s="11" customFormat="1" ht="12" customHeight="1" x14ac:dyDescent="0.2">
      <c r="B36" s="16">
        <f>IF(ISBLANK('3-Budget + REVISE'!B27),"",'3-Budget + REVISE'!B27)</f>
        <v>0</v>
      </c>
      <c r="C36" s="520">
        <f>IF('3-Budget + REVISE'!Y27=1,'3-Budget + REVISE'!G27,'6-EXPENSE 3rd Period'!C36)</f>
        <v>0</v>
      </c>
      <c r="D36" s="449"/>
      <c r="E36" s="450"/>
      <c r="F36" s="444"/>
      <c r="G36" s="445"/>
      <c r="H36" s="519"/>
      <c r="I36" s="520">
        <f>F36+'6-EXPENSE 3rd Period'!I36</f>
        <v>0</v>
      </c>
      <c r="J36" s="449"/>
      <c r="K36" s="450"/>
      <c r="L36" s="14" t="str">
        <f t="shared" si="2"/>
        <v/>
      </c>
      <c r="M36" s="112">
        <f t="shared" si="4"/>
        <v>0</v>
      </c>
      <c r="N36" s="15" t="str">
        <f t="shared" si="3"/>
        <v/>
      </c>
    </row>
    <row r="37" spans="2:14" s="11" customFormat="1" ht="12" customHeight="1" x14ac:dyDescent="0.2">
      <c r="B37" s="16">
        <f>IF(ISBLANK('3-Budget + REVISE'!B28),"",'3-Budget + REVISE'!B28)</f>
        <v>0</v>
      </c>
      <c r="C37" s="520">
        <f>IF('3-Budget + REVISE'!Y28=1,'3-Budget + REVISE'!G28,'6-EXPENSE 3rd Period'!C37)</f>
        <v>0</v>
      </c>
      <c r="D37" s="449"/>
      <c r="E37" s="450"/>
      <c r="F37" s="444"/>
      <c r="G37" s="445"/>
      <c r="H37" s="519"/>
      <c r="I37" s="520">
        <f>F37+'6-EXPENSE 3rd Period'!I37</f>
        <v>0</v>
      </c>
      <c r="J37" s="449"/>
      <c r="K37" s="450"/>
      <c r="L37" s="14" t="str">
        <f t="shared" si="2"/>
        <v/>
      </c>
      <c r="M37" s="112">
        <f t="shared" si="4"/>
        <v>0</v>
      </c>
      <c r="N37" s="15" t="str">
        <f t="shared" si="3"/>
        <v/>
      </c>
    </row>
    <row r="38" spans="2:14" s="11" customFormat="1" ht="12" customHeight="1" x14ac:dyDescent="0.2">
      <c r="B38" s="16">
        <f>IF(ISBLANK('3-Budget + REVISE'!B29),"",'3-Budget + REVISE'!B29)</f>
        <v>0</v>
      </c>
      <c r="C38" s="520">
        <f>IF('3-Budget + REVISE'!Y29=1,'3-Budget + REVISE'!G29,'6-EXPENSE 3rd Period'!C38)</f>
        <v>0</v>
      </c>
      <c r="D38" s="449"/>
      <c r="E38" s="450"/>
      <c r="F38" s="444"/>
      <c r="G38" s="445"/>
      <c r="H38" s="519"/>
      <c r="I38" s="520">
        <f>F38+'6-EXPENSE 3rd Period'!I38</f>
        <v>0</v>
      </c>
      <c r="J38" s="449"/>
      <c r="K38" s="450"/>
      <c r="L38" s="14" t="str">
        <f t="shared" si="2"/>
        <v/>
      </c>
      <c r="M38" s="112">
        <f t="shared" si="4"/>
        <v>0</v>
      </c>
      <c r="N38" s="15" t="str">
        <f t="shared" si="3"/>
        <v/>
      </c>
    </row>
    <row r="39" spans="2:14" s="11" customFormat="1" ht="12" customHeight="1" x14ac:dyDescent="0.2">
      <c r="B39" s="16">
        <f>IF(ISBLANK('3-Budget + REVISE'!B30),"",'3-Budget + REVISE'!B30)</f>
        <v>0</v>
      </c>
      <c r="C39" s="520">
        <f>IF('3-Budget + REVISE'!Y30=1,'3-Budget + REVISE'!G30,'6-EXPENSE 3rd Period'!C39)</f>
        <v>0</v>
      </c>
      <c r="D39" s="449"/>
      <c r="E39" s="450"/>
      <c r="F39" s="444"/>
      <c r="G39" s="445"/>
      <c r="H39" s="519"/>
      <c r="I39" s="520">
        <f>F39+'6-EXPENSE 3rd Period'!I39</f>
        <v>0</v>
      </c>
      <c r="J39" s="449"/>
      <c r="K39" s="450"/>
      <c r="L39" s="14" t="str">
        <f t="shared" si="2"/>
        <v/>
      </c>
      <c r="M39" s="112">
        <f t="shared" si="4"/>
        <v>0</v>
      </c>
      <c r="N39" s="15" t="str">
        <f t="shared" si="3"/>
        <v/>
      </c>
    </row>
    <row r="40" spans="2:14" s="20" customFormat="1" ht="12.9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ref="L40:L62" si="7">IF(C40&gt;0,I40/C40,"")</f>
        <v/>
      </c>
      <c r="M40" s="118">
        <f t="shared" si="4"/>
        <v>0</v>
      </c>
      <c r="N40" s="15" t="str">
        <f t="shared" si="3"/>
        <v/>
      </c>
    </row>
    <row r="41" spans="2:14" s="11" customFormat="1" ht="12" customHeight="1" x14ac:dyDescent="0.2">
      <c r="B41" s="13">
        <f>IF(ISBLANK('3-Budget + REVISE'!B32),"",'3-Budget + REVISE'!B32)</f>
        <v>0</v>
      </c>
      <c r="C41" s="520">
        <f>IF('3-Budget + REVISE'!Y32=1,'3-Budget + REVISE'!G32,'6-EXPENSE 3rd Period'!C41)</f>
        <v>0</v>
      </c>
      <c r="D41" s="449"/>
      <c r="E41" s="450"/>
      <c r="F41" s="444"/>
      <c r="G41" s="445"/>
      <c r="H41" s="519"/>
      <c r="I41" s="520">
        <f>F41+'6-EXPENSE 3rd Period'!I41</f>
        <v>0</v>
      </c>
      <c r="J41" s="449"/>
      <c r="K41" s="450"/>
      <c r="L41" s="14" t="str">
        <f t="shared" si="7"/>
        <v/>
      </c>
      <c r="M41" s="112">
        <f t="shared" ref="M41:M63" si="8">C41-I41</f>
        <v>0</v>
      </c>
      <c r="N41" s="15" t="str">
        <f t="shared" si="3"/>
        <v/>
      </c>
    </row>
    <row r="42" spans="2:14" s="11" customFormat="1" ht="12" customHeight="1" x14ac:dyDescent="0.2">
      <c r="B42" s="13">
        <f>IF(ISBLANK('3-Budget + REVISE'!B33),"",'3-Budget + REVISE'!B33)</f>
        <v>0</v>
      </c>
      <c r="C42" s="520">
        <f>IF('3-Budget + REVISE'!Y33=1,'3-Budget + REVISE'!G33,'6-EXPENSE 3rd Period'!C42)</f>
        <v>0</v>
      </c>
      <c r="D42" s="449"/>
      <c r="E42" s="450"/>
      <c r="F42" s="444"/>
      <c r="G42" s="445"/>
      <c r="H42" s="519"/>
      <c r="I42" s="520">
        <f>F42+'6-EXPENSE 3rd Period'!I42</f>
        <v>0</v>
      </c>
      <c r="J42" s="449"/>
      <c r="K42" s="450"/>
      <c r="L42" s="14" t="str">
        <f t="shared" si="7"/>
        <v/>
      </c>
      <c r="M42" s="112">
        <f t="shared" si="8"/>
        <v>0</v>
      </c>
      <c r="N42" s="15" t="str">
        <f t="shared" si="3"/>
        <v/>
      </c>
    </row>
    <row r="43" spans="2:14" s="11" customFormat="1" ht="12" customHeight="1" x14ac:dyDescent="0.2">
      <c r="B43" s="13">
        <f>IF(ISBLANK('3-Budget + REVISE'!B34),"",'3-Budget + REVISE'!B34)</f>
        <v>0</v>
      </c>
      <c r="C43" s="520">
        <f>IF('3-Budget + REVISE'!Y34=1,'3-Budget + REVISE'!G34,'6-EXPENSE 3rd Period'!C43)</f>
        <v>0</v>
      </c>
      <c r="D43" s="449"/>
      <c r="E43" s="450"/>
      <c r="F43" s="444"/>
      <c r="G43" s="445"/>
      <c r="H43" s="519"/>
      <c r="I43" s="520">
        <f>F43+'6-EXPENSE 3rd Period'!I43</f>
        <v>0</v>
      </c>
      <c r="J43" s="449"/>
      <c r="K43" s="450"/>
      <c r="L43" s="14" t="str">
        <f t="shared" si="7"/>
        <v/>
      </c>
      <c r="M43" s="112">
        <f t="shared" si="8"/>
        <v>0</v>
      </c>
      <c r="N43" s="15" t="str">
        <f t="shared" si="3"/>
        <v/>
      </c>
    </row>
    <row r="44" spans="2:14" s="11" customFormat="1" ht="12" customHeight="1" x14ac:dyDescent="0.2">
      <c r="B44" s="13">
        <f>IF(ISBLANK('3-Budget + REVISE'!B35),"",'3-Budget + REVISE'!B35)</f>
        <v>0</v>
      </c>
      <c r="C44" s="520">
        <f>IF('3-Budget + REVISE'!Y35=1,'3-Budget + REVISE'!G35,'6-EXPENSE 3rd Period'!C44)</f>
        <v>0</v>
      </c>
      <c r="D44" s="449"/>
      <c r="E44" s="450"/>
      <c r="F44" s="444"/>
      <c r="G44" s="445"/>
      <c r="H44" s="519"/>
      <c r="I44" s="520">
        <f>F44+'6-EXPENSE 3rd Period'!I44</f>
        <v>0</v>
      </c>
      <c r="J44" s="449"/>
      <c r="K44" s="450"/>
      <c r="L44" s="14" t="str">
        <f t="shared" si="7"/>
        <v/>
      </c>
      <c r="M44" s="112">
        <f t="shared" si="8"/>
        <v>0</v>
      </c>
      <c r="N44" s="15" t="str">
        <f t="shared" si="3"/>
        <v/>
      </c>
    </row>
    <row r="45" spans="2:14" s="11" customFormat="1" ht="12" customHeight="1" x14ac:dyDescent="0.2">
      <c r="B45" s="13">
        <f>IF(ISBLANK('3-Budget + REVISE'!B36),"",'3-Budget + REVISE'!B36)</f>
        <v>0</v>
      </c>
      <c r="C45" s="520">
        <f>IF('3-Budget + REVISE'!Y36=1,'3-Budget + REVISE'!G36,'6-EXPENSE 3rd Period'!C45)</f>
        <v>0</v>
      </c>
      <c r="D45" s="449"/>
      <c r="E45" s="450"/>
      <c r="F45" s="444"/>
      <c r="G45" s="445"/>
      <c r="H45" s="519"/>
      <c r="I45" s="520">
        <f>F45+'6-EXPENSE 3rd Period'!I45</f>
        <v>0</v>
      </c>
      <c r="J45" s="449"/>
      <c r="K45" s="450"/>
      <c r="L45" s="14" t="str">
        <f t="shared" si="7"/>
        <v/>
      </c>
      <c r="M45" s="112">
        <f t="shared" si="8"/>
        <v>0</v>
      </c>
      <c r="N45" s="15" t="str">
        <f t="shared" si="3"/>
        <v/>
      </c>
    </row>
    <row r="46" spans="2:14" s="11" customFormat="1" ht="12" customHeight="1" x14ac:dyDescent="0.2">
      <c r="B46" s="13">
        <f>IF(ISBLANK('3-Budget + REVISE'!B37),"",'3-Budget + REVISE'!B37)</f>
        <v>0</v>
      </c>
      <c r="C46" s="520">
        <f>IF('3-Budget + REVISE'!Y37=1,'3-Budget + REVISE'!G37,'6-EXPENSE 3rd Period'!C46)</f>
        <v>0</v>
      </c>
      <c r="D46" s="449"/>
      <c r="E46" s="450"/>
      <c r="F46" s="444"/>
      <c r="G46" s="445"/>
      <c r="H46" s="519"/>
      <c r="I46" s="520">
        <f>F46+'6-EXPENSE 3rd Period'!I46</f>
        <v>0</v>
      </c>
      <c r="J46" s="449"/>
      <c r="K46" s="450"/>
      <c r="L46" s="14" t="str">
        <f t="shared" si="7"/>
        <v/>
      </c>
      <c r="M46" s="112">
        <f t="shared" si="8"/>
        <v>0</v>
      </c>
      <c r="N46" s="15" t="str">
        <f t="shared" si="3"/>
        <v/>
      </c>
    </row>
    <row r="47" spans="2:14" s="11" customFormat="1" ht="12" customHeight="1" x14ac:dyDescent="0.2">
      <c r="B47" s="13">
        <f>IF(ISBLANK('3-Budget + REVISE'!B38),"",'3-Budget + REVISE'!B38)</f>
        <v>0</v>
      </c>
      <c r="C47" s="520">
        <f>IF('3-Budget + REVISE'!Y38=1,'3-Budget + REVISE'!G38,'6-EXPENSE 3rd Period'!C47)</f>
        <v>0</v>
      </c>
      <c r="D47" s="449"/>
      <c r="E47" s="450"/>
      <c r="F47" s="444"/>
      <c r="G47" s="445"/>
      <c r="H47" s="519"/>
      <c r="I47" s="520">
        <f>F47+'6-EXPENSE 3rd Period'!I47</f>
        <v>0</v>
      </c>
      <c r="J47" s="449"/>
      <c r="K47" s="450"/>
      <c r="L47" s="14" t="str">
        <f t="shared" si="7"/>
        <v/>
      </c>
      <c r="M47" s="112">
        <f t="shared" si="8"/>
        <v>0</v>
      </c>
      <c r="N47" s="15" t="str">
        <f t="shared" si="3"/>
        <v/>
      </c>
    </row>
    <row r="48" spans="2:14" s="11" customFormat="1" ht="12" customHeight="1" x14ac:dyDescent="0.2">
      <c r="B48" s="13">
        <f>IF(ISBLANK('3-Budget + REVISE'!B39),"",'3-Budget + REVISE'!B39)</f>
        <v>0</v>
      </c>
      <c r="C48" s="520">
        <f>IF('3-Budget + REVISE'!Y39=1,'3-Budget + REVISE'!G39,'6-EXPENSE 3rd Period'!C48)</f>
        <v>0</v>
      </c>
      <c r="D48" s="449"/>
      <c r="E48" s="450"/>
      <c r="F48" s="444"/>
      <c r="G48" s="445"/>
      <c r="H48" s="519"/>
      <c r="I48" s="520">
        <f>F48+'6-EXPENSE 3rd Period'!I48</f>
        <v>0</v>
      </c>
      <c r="J48" s="449"/>
      <c r="K48" s="450"/>
      <c r="L48" s="14" t="str">
        <f t="shared" si="7"/>
        <v/>
      </c>
      <c r="M48" s="112">
        <f t="shared" si="8"/>
        <v>0</v>
      </c>
      <c r="N48" s="15" t="str">
        <f t="shared" si="3"/>
        <v/>
      </c>
    </row>
    <row r="49" spans="2:14" s="11" customFormat="1" ht="12" customHeight="1" x14ac:dyDescent="0.2">
      <c r="B49" s="13">
        <f>IF(ISBLANK('3-Budget + REVISE'!B40),"",'3-Budget + REVISE'!B40)</f>
        <v>0</v>
      </c>
      <c r="C49" s="520">
        <f>IF('3-Budget + REVISE'!Y40=1,'3-Budget + REVISE'!G40,'6-EXPENSE 3rd Period'!C49)</f>
        <v>0</v>
      </c>
      <c r="D49" s="449"/>
      <c r="E49" s="450"/>
      <c r="F49" s="444"/>
      <c r="G49" s="445"/>
      <c r="H49" s="519"/>
      <c r="I49" s="520">
        <f>F49+'6-EXPENSE 3rd Period'!I49</f>
        <v>0</v>
      </c>
      <c r="J49" s="449"/>
      <c r="K49" s="450"/>
      <c r="L49" s="14" t="str">
        <f t="shared" si="7"/>
        <v/>
      </c>
      <c r="M49" s="112">
        <f t="shared" si="8"/>
        <v>0</v>
      </c>
      <c r="N49" s="15" t="str">
        <f t="shared" si="3"/>
        <v/>
      </c>
    </row>
    <row r="50" spans="2:14" s="11" customFormat="1" ht="12" customHeight="1" x14ac:dyDescent="0.2">
      <c r="B50" s="13">
        <f>IF(ISBLANK('3-Budget + REVISE'!B41),"",'3-Budget + REVISE'!B41)</f>
        <v>0</v>
      </c>
      <c r="C50" s="520">
        <f>IF('3-Budget + REVISE'!Y41=1,'3-Budget + REVISE'!G41,'6-EXPENSE 3rd Period'!C50)</f>
        <v>0</v>
      </c>
      <c r="D50" s="449"/>
      <c r="E50" s="450"/>
      <c r="F50" s="444"/>
      <c r="G50" s="445"/>
      <c r="H50" s="519"/>
      <c r="I50" s="520">
        <f>F50+'6-EXPENSE 3rd Period'!I50</f>
        <v>0</v>
      </c>
      <c r="J50" s="449"/>
      <c r="K50" s="450"/>
      <c r="L50" s="14" t="str">
        <f t="shared" si="7"/>
        <v/>
      </c>
      <c r="M50" s="112">
        <f t="shared" si="8"/>
        <v>0</v>
      </c>
      <c r="N50" s="15" t="str">
        <f t="shared" si="3"/>
        <v/>
      </c>
    </row>
    <row r="51" spans="2:14" s="11" customFormat="1" ht="12" customHeight="1" x14ac:dyDescent="0.2">
      <c r="B51" s="13">
        <f>IF(ISBLANK('3-Budget + REVISE'!B42),"",'3-Budget + REVISE'!B42)</f>
        <v>0</v>
      </c>
      <c r="C51" s="520">
        <f>IF('3-Budget + REVISE'!Y42=1,'3-Budget + REVISE'!G42,'6-EXPENSE 3rd Period'!C51)</f>
        <v>0</v>
      </c>
      <c r="D51" s="449"/>
      <c r="E51" s="450"/>
      <c r="F51" s="444"/>
      <c r="G51" s="445"/>
      <c r="H51" s="519"/>
      <c r="I51" s="520">
        <f>F51+'6-EXPENSE 3rd Period'!I51</f>
        <v>0</v>
      </c>
      <c r="J51" s="449"/>
      <c r="K51" s="450"/>
      <c r="L51" s="14" t="str">
        <f t="shared" si="7"/>
        <v/>
      </c>
      <c r="M51" s="112">
        <f t="shared" si="8"/>
        <v>0</v>
      </c>
      <c r="N51" s="15" t="str">
        <f t="shared" si="3"/>
        <v/>
      </c>
    </row>
    <row r="52" spans="2:14" s="11" customFormat="1" ht="12" customHeight="1" x14ac:dyDescent="0.2">
      <c r="B52" s="13">
        <f>IF(ISBLANK('3-Budget + REVISE'!B43),"",'3-Budget + REVISE'!B43)</f>
        <v>0</v>
      </c>
      <c r="C52" s="520">
        <f>IF('3-Budget + REVISE'!Y43=1,'3-Budget + REVISE'!G43,'6-EXPENSE 3rd Period'!C52)</f>
        <v>0</v>
      </c>
      <c r="D52" s="449"/>
      <c r="E52" s="450"/>
      <c r="F52" s="444"/>
      <c r="G52" s="445"/>
      <c r="H52" s="519"/>
      <c r="I52" s="520">
        <f>F52+'6-EXPENSE 3rd Period'!I52</f>
        <v>0</v>
      </c>
      <c r="J52" s="449"/>
      <c r="K52" s="450"/>
      <c r="L52" s="14" t="str">
        <f t="shared" si="7"/>
        <v/>
      </c>
      <c r="M52" s="112">
        <f t="shared" si="8"/>
        <v>0</v>
      </c>
      <c r="N52" s="15" t="str">
        <f t="shared" si="3"/>
        <v/>
      </c>
    </row>
    <row r="53" spans="2:14" s="11" customFormat="1" ht="12" customHeight="1" x14ac:dyDescent="0.2">
      <c r="B53" s="13">
        <f>IF(ISBLANK('3-Budget + REVISE'!B44),"",'3-Budget + REVISE'!B44)</f>
        <v>0</v>
      </c>
      <c r="C53" s="520">
        <f>IF('3-Budget + REVISE'!Y44=1,'3-Budget + REVISE'!G44,'6-EXPENSE 3rd Period'!C53)</f>
        <v>0</v>
      </c>
      <c r="D53" s="449"/>
      <c r="E53" s="450"/>
      <c r="F53" s="444"/>
      <c r="G53" s="445"/>
      <c r="H53" s="519"/>
      <c r="I53" s="520">
        <f>F53+'6-EXPENSE 3rd Period'!I53</f>
        <v>0</v>
      </c>
      <c r="J53" s="449"/>
      <c r="K53" s="450"/>
      <c r="L53" s="14" t="str">
        <f t="shared" si="7"/>
        <v/>
      </c>
      <c r="M53" s="112">
        <f t="shared" si="8"/>
        <v>0</v>
      </c>
      <c r="N53" s="15" t="str">
        <f t="shared" si="3"/>
        <v/>
      </c>
    </row>
    <row r="54" spans="2:14" s="11" customFormat="1" ht="12" customHeight="1" x14ac:dyDescent="0.2">
      <c r="B54" s="13">
        <f>IF(ISBLANK('3-Budget + REVISE'!B45),"",'3-Budget + REVISE'!B45)</f>
        <v>0</v>
      </c>
      <c r="C54" s="520">
        <f>IF('3-Budget + REVISE'!Y45=1,'3-Budget + REVISE'!G45,'6-EXPENSE 3rd Period'!C54)</f>
        <v>0</v>
      </c>
      <c r="D54" s="449"/>
      <c r="E54" s="450"/>
      <c r="F54" s="444"/>
      <c r="G54" s="445"/>
      <c r="H54" s="519"/>
      <c r="I54" s="520">
        <f>F54+'6-EXPENSE 3rd Period'!I54</f>
        <v>0</v>
      </c>
      <c r="J54" s="449"/>
      <c r="K54" s="450"/>
      <c r="L54" s="14" t="str">
        <f t="shared" si="7"/>
        <v/>
      </c>
      <c r="M54" s="112">
        <f t="shared" si="8"/>
        <v>0</v>
      </c>
      <c r="N54" s="15" t="str">
        <f t="shared" si="3"/>
        <v/>
      </c>
    </row>
    <row r="55" spans="2:14" s="11" customFormat="1" ht="12" customHeight="1" x14ac:dyDescent="0.2">
      <c r="B55" s="13">
        <f>IF(ISBLANK('3-Budget + REVISE'!B46),"",'3-Budget + REVISE'!B46)</f>
        <v>0</v>
      </c>
      <c r="C55" s="520">
        <f>IF('3-Budget + REVISE'!Y46=1,'3-Budget + REVISE'!G46,'6-EXPENSE 3rd Period'!C55)</f>
        <v>0</v>
      </c>
      <c r="D55" s="449"/>
      <c r="E55" s="450"/>
      <c r="F55" s="444"/>
      <c r="G55" s="445"/>
      <c r="H55" s="519"/>
      <c r="I55" s="520">
        <f>F55+'6-EXPENSE 3rd Period'!I55</f>
        <v>0</v>
      </c>
      <c r="J55" s="449"/>
      <c r="K55" s="450"/>
      <c r="L55" s="14" t="str">
        <f t="shared" si="7"/>
        <v/>
      </c>
      <c r="M55" s="112">
        <f t="shared" si="8"/>
        <v>0</v>
      </c>
      <c r="N55" s="15" t="str">
        <f t="shared" si="3"/>
        <v/>
      </c>
    </row>
    <row r="56" spans="2:14" s="11" customFormat="1" ht="12" customHeight="1" x14ac:dyDescent="0.2">
      <c r="B56" s="13">
        <f>IF(ISBLANK('3-Budget + REVISE'!B47),"",'3-Budget + REVISE'!B47)</f>
        <v>0</v>
      </c>
      <c r="C56" s="520">
        <f>IF('3-Budget + REVISE'!Y47=1,'3-Budget + REVISE'!G47,'6-EXPENSE 3rd Period'!C56)</f>
        <v>0</v>
      </c>
      <c r="D56" s="449"/>
      <c r="E56" s="450"/>
      <c r="F56" s="444"/>
      <c r="G56" s="445"/>
      <c r="H56" s="519"/>
      <c r="I56" s="520">
        <f>F56+'6-EXPENSE 3rd Period'!I56</f>
        <v>0</v>
      </c>
      <c r="J56" s="449"/>
      <c r="K56" s="450"/>
      <c r="L56" s="14" t="str">
        <f t="shared" si="7"/>
        <v/>
      </c>
      <c r="M56" s="112">
        <f t="shared" si="8"/>
        <v>0</v>
      </c>
      <c r="N56" s="15" t="str">
        <f t="shared" si="3"/>
        <v/>
      </c>
    </row>
    <row r="57" spans="2:14" s="11" customFormat="1" ht="12" customHeight="1" x14ac:dyDescent="0.2">
      <c r="B57" s="13">
        <f>IF(ISBLANK('3-Budget + REVISE'!B48),"",'3-Budget + REVISE'!B48)</f>
        <v>0</v>
      </c>
      <c r="C57" s="520">
        <f>IF('3-Budget + REVISE'!Y48=1,'3-Budget + REVISE'!G48,'6-EXPENSE 3rd Period'!C57)</f>
        <v>0</v>
      </c>
      <c r="D57" s="449"/>
      <c r="E57" s="450"/>
      <c r="F57" s="444"/>
      <c r="G57" s="445"/>
      <c r="H57" s="519"/>
      <c r="I57" s="520">
        <f>F57+'6-EXPENSE 3rd Period'!I57</f>
        <v>0</v>
      </c>
      <c r="J57" s="449"/>
      <c r="K57" s="450"/>
      <c r="L57" s="14" t="str">
        <f t="shared" si="7"/>
        <v/>
      </c>
      <c r="M57" s="112">
        <f t="shared" si="8"/>
        <v>0</v>
      </c>
      <c r="N57" s="15" t="str">
        <f t="shared" si="3"/>
        <v/>
      </c>
    </row>
    <row r="58" spans="2:14" s="11" customFormat="1" ht="12" customHeight="1" x14ac:dyDescent="0.2">
      <c r="B58" s="13">
        <f>IF(ISBLANK('3-Budget + REVISE'!B49),"",'3-Budget + REVISE'!B49)</f>
        <v>0</v>
      </c>
      <c r="C58" s="520">
        <f>IF('3-Budget + REVISE'!Y49=1,'3-Budget + REVISE'!G49,'6-EXPENSE 3rd Period'!C58)</f>
        <v>0</v>
      </c>
      <c r="D58" s="449"/>
      <c r="E58" s="450"/>
      <c r="F58" s="444"/>
      <c r="G58" s="445"/>
      <c r="H58" s="519"/>
      <c r="I58" s="520">
        <f>F58+'6-EXPENSE 3rd Period'!I58</f>
        <v>0</v>
      </c>
      <c r="J58" s="449"/>
      <c r="K58" s="450"/>
      <c r="L58" s="14" t="str">
        <f t="shared" si="7"/>
        <v/>
      </c>
      <c r="M58" s="112">
        <f t="shared" si="8"/>
        <v>0</v>
      </c>
      <c r="N58" s="15" t="str">
        <f t="shared" si="3"/>
        <v/>
      </c>
    </row>
    <row r="59" spans="2:14" s="11" customFormat="1" ht="12" customHeight="1" x14ac:dyDescent="0.2">
      <c r="B59" s="13">
        <f>IF(ISBLANK('3-Budget + REVISE'!B50),"",'3-Budget + REVISE'!B50)</f>
        <v>0</v>
      </c>
      <c r="C59" s="520">
        <f>IF('3-Budget + REVISE'!Y50=1,'3-Budget + REVISE'!G50,'6-EXPENSE 3rd Period'!C59)</f>
        <v>0</v>
      </c>
      <c r="D59" s="449"/>
      <c r="E59" s="450"/>
      <c r="F59" s="444"/>
      <c r="G59" s="445"/>
      <c r="H59" s="519"/>
      <c r="I59" s="520">
        <f>F59+'6-EXPENSE 3rd Period'!I59</f>
        <v>0</v>
      </c>
      <c r="J59" s="449"/>
      <c r="K59" s="450"/>
      <c r="L59" s="14" t="str">
        <f t="shared" si="7"/>
        <v/>
      </c>
      <c r="M59" s="112">
        <f t="shared" si="8"/>
        <v>0</v>
      </c>
      <c r="N59" s="15" t="str">
        <f t="shared" si="3"/>
        <v/>
      </c>
    </row>
    <row r="60" spans="2:14" s="11" customFormat="1" ht="12" customHeight="1" x14ac:dyDescent="0.2">
      <c r="B60" s="13">
        <f>IF(ISBLANK('3-Budget + REVISE'!B51),"",'3-Budget + REVISE'!B51)</f>
        <v>0</v>
      </c>
      <c r="C60" s="520">
        <f>IF('3-Budget + REVISE'!Y51=1,'3-Budget + REVISE'!G51,'6-EXPENSE 3rd Period'!C60)</f>
        <v>0</v>
      </c>
      <c r="D60" s="449"/>
      <c r="E60" s="450"/>
      <c r="F60" s="444"/>
      <c r="G60" s="445"/>
      <c r="H60" s="519"/>
      <c r="I60" s="520">
        <f>F60+'6-EXPENSE 3rd Period'!I60</f>
        <v>0</v>
      </c>
      <c r="J60" s="449"/>
      <c r="K60" s="450"/>
      <c r="L60" s="14" t="str">
        <f t="shared" si="7"/>
        <v/>
      </c>
      <c r="M60" s="112">
        <f t="shared" si="8"/>
        <v>0</v>
      </c>
      <c r="N60" s="15" t="str">
        <f t="shared" si="3"/>
        <v/>
      </c>
    </row>
    <row r="61" spans="2:14" s="11" customFormat="1" ht="12" customHeight="1" x14ac:dyDescent="0.2">
      <c r="B61" s="13">
        <f>IF(ISBLANK('3-Budget + REVISE'!B52),"",'3-Budget + REVISE'!B52)</f>
        <v>0</v>
      </c>
      <c r="C61" s="520">
        <f>IF('3-Budget + REVISE'!Y52=1,'3-Budget + REVISE'!G52,'6-EXPENSE 3rd Period'!C61)</f>
        <v>0</v>
      </c>
      <c r="D61" s="449"/>
      <c r="E61" s="450"/>
      <c r="F61" s="444"/>
      <c r="G61" s="445"/>
      <c r="H61" s="519"/>
      <c r="I61" s="520">
        <f>F61+'6-EXPENSE 3rd Period'!I61</f>
        <v>0</v>
      </c>
      <c r="J61" s="449"/>
      <c r="K61" s="450"/>
      <c r="L61" s="14" t="str">
        <f t="shared" si="7"/>
        <v/>
      </c>
      <c r="M61" s="112">
        <f t="shared" si="8"/>
        <v>0</v>
      </c>
      <c r="N61" s="15" t="str">
        <f t="shared" si="3"/>
        <v/>
      </c>
    </row>
    <row r="62" spans="2:14" s="11" customFormat="1" ht="12" customHeight="1" x14ac:dyDescent="0.2">
      <c r="B62" s="13">
        <f>IF(ISBLANK('3-Budget + REVISE'!B53),"",'3-Budget + REVISE'!B53)</f>
        <v>0</v>
      </c>
      <c r="C62" s="520">
        <f>IF('3-Budget + REVISE'!Y53=1,'3-Budget + REVISE'!G53,'6-EXPENSE 3rd Period'!C62)</f>
        <v>0</v>
      </c>
      <c r="D62" s="449"/>
      <c r="E62" s="450"/>
      <c r="F62" s="444"/>
      <c r="G62" s="445"/>
      <c r="H62" s="519"/>
      <c r="I62" s="520">
        <f>F62+'6-EXPENSE 3rd Period'!I62</f>
        <v>0</v>
      </c>
      <c r="J62" s="449"/>
      <c r="K62" s="450"/>
      <c r="L62" s="14" t="str">
        <f t="shared" si="7"/>
        <v/>
      </c>
      <c r="M62" s="112">
        <f t="shared" si="8"/>
        <v>0</v>
      </c>
      <c r="N62" s="15" t="str">
        <f t="shared" si="3"/>
        <v/>
      </c>
    </row>
    <row r="63" spans="2:14" s="11" customFormat="1" ht="12.95" customHeight="1" x14ac:dyDescent="0.2">
      <c r="B63" s="89" t="str">
        <f>IF(ISBLANK('3-Budget + REVISE'!B54),"",'3-Budget + REVISE'!B54)</f>
        <v>300 - TRAVEL</v>
      </c>
      <c r="C63" s="510">
        <f>SUM(C64:C73)</f>
        <v>0</v>
      </c>
      <c r="D63" s="510"/>
      <c r="E63" s="510"/>
      <c r="F63" s="510">
        <f t="shared" ref="F63" si="9">SUM(F64:F73)</f>
        <v>0</v>
      </c>
      <c r="G63" s="510"/>
      <c r="H63" s="510"/>
      <c r="I63" s="510">
        <f t="shared" ref="I63" si="10">SUM(I64:I73)</f>
        <v>0</v>
      </c>
      <c r="J63" s="510"/>
      <c r="K63" s="510"/>
      <c r="L63" s="108" t="str">
        <f t="shared" ref="L63:L73" si="11">IF(C63&gt;0,I63/C63,"")</f>
        <v/>
      </c>
      <c r="M63" s="118">
        <f t="shared" si="8"/>
        <v>0</v>
      </c>
      <c r="N63" s="10" t="str">
        <f t="shared" ref="N63" si="12">IF(M63&lt;0, "!", "")</f>
        <v/>
      </c>
    </row>
    <row r="64" spans="2:14" s="11" customFormat="1" ht="12" customHeight="1" x14ac:dyDescent="0.2">
      <c r="B64" s="13">
        <f>IF(ISBLANK('3-Budget + REVISE'!B55),"",'3-Budget + REVISE'!B55)</f>
        <v>0</v>
      </c>
      <c r="C64" s="520">
        <f>IF('3-Budget + REVISE'!Y55=1,'3-Budget + REVISE'!G55,'6-EXPENSE 3rd Period'!C64)</f>
        <v>0</v>
      </c>
      <c r="D64" s="449"/>
      <c r="E64" s="450"/>
      <c r="F64" s="444"/>
      <c r="G64" s="445"/>
      <c r="H64" s="519"/>
      <c r="I64" s="520">
        <f>F64+'6-EXPENSE 3rd Period'!I64</f>
        <v>0</v>
      </c>
      <c r="J64" s="449"/>
      <c r="K64" s="450"/>
      <c r="L64" s="14" t="str">
        <f t="shared" si="11"/>
        <v/>
      </c>
      <c r="M64" s="112">
        <f t="shared" ref="M64:M74" si="13">C64-I64</f>
        <v>0</v>
      </c>
      <c r="N64" s="15" t="str">
        <f t="shared" ref="N64:N74" si="14">IF(M64&lt;0, "!", "")</f>
        <v/>
      </c>
    </row>
    <row r="65" spans="2:14" s="11" customFormat="1" ht="12" customHeight="1" x14ac:dyDescent="0.2">
      <c r="B65" s="16">
        <f>IF(ISBLANK('3-Budget + REVISE'!B56),"",'3-Budget + REVISE'!B56)</f>
        <v>0</v>
      </c>
      <c r="C65" s="520">
        <f>IF('3-Budget + REVISE'!Y56=1,'3-Budget + REVISE'!G56,'6-EXPENSE 3rd Period'!C65)</f>
        <v>0</v>
      </c>
      <c r="D65" s="449"/>
      <c r="E65" s="450"/>
      <c r="F65" s="444"/>
      <c r="G65" s="445"/>
      <c r="H65" s="519"/>
      <c r="I65" s="521">
        <f>F65+'6-EXPENSE 3rd Period'!I65</f>
        <v>0</v>
      </c>
      <c r="J65" s="496"/>
      <c r="K65" s="497"/>
      <c r="L65" s="17" t="str">
        <f t="shared" si="11"/>
        <v/>
      </c>
      <c r="M65" s="113">
        <f t="shared" si="13"/>
        <v>0</v>
      </c>
      <c r="N65" s="15" t="str">
        <f t="shared" si="14"/>
        <v/>
      </c>
    </row>
    <row r="66" spans="2:14" s="11" customFormat="1" ht="12" customHeight="1" x14ac:dyDescent="0.2">
      <c r="B66" s="16">
        <f>IF(ISBLANK('3-Budget + REVISE'!B57),"",'3-Budget + REVISE'!B57)</f>
        <v>0</v>
      </c>
      <c r="C66" s="520">
        <f>IF('3-Budget + REVISE'!Y57=1,'3-Budget + REVISE'!G57,'6-EXPENSE 3rd Period'!C66)</f>
        <v>0</v>
      </c>
      <c r="D66" s="449"/>
      <c r="E66" s="450"/>
      <c r="F66" s="444"/>
      <c r="G66" s="445"/>
      <c r="H66" s="519"/>
      <c r="I66" s="521">
        <f>F66+'6-EXPENSE 3rd Period'!I66</f>
        <v>0</v>
      </c>
      <c r="J66" s="496"/>
      <c r="K66" s="497"/>
      <c r="L66" s="17" t="str">
        <f t="shared" si="11"/>
        <v/>
      </c>
      <c r="M66" s="113">
        <f t="shared" si="13"/>
        <v>0</v>
      </c>
      <c r="N66" s="15" t="str">
        <f t="shared" si="14"/>
        <v/>
      </c>
    </row>
    <row r="67" spans="2:14" s="11" customFormat="1" ht="12" customHeight="1" x14ac:dyDescent="0.2">
      <c r="B67" s="16">
        <f>IF(ISBLANK('3-Budget + REVISE'!B58),"",'3-Budget + REVISE'!B58)</f>
        <v>0</v>
      </c>
      <c r="C67" s="520">
        <f>IF('3-Budget + REVISE'!Y58=1,'3-Budget + REVISE'!G58,'6-EXPENSE 3rd Period'!C67)</f>
        <v>0</v>
      </c>
      <c r="D67" s="449"/>
      <c r="E67" s="450"/>
      <c r="F67" s="444"/>
      <c r="G67" s="445"/>
      <c r="H67" s="519"/>
      <c r="I67" s="521">
        <f>F67+'6-EXPENSE 3rd Period'!I67</f>
        <v>0</v>
      </c>
      <c r="J67" s="496"/>
      <c r="K67" s="497"/>
      <c r="L67" s="17" t="str">
        <f t="shared" si="11"/>
        <v/>
      </c>
      <c r="M67" s="113">
        <f t="shared" si="13"/>
        <v>0</v>
      </c>
      <c r="N67" s="15" t="str">
        <f t="shared" si="14"/>
        <v/>
      </c>
    </row>
    <row r="68" spans="2:14" s="11" customFormat="1" ht="12" customHeight="1" x14ac:dyDescent="0.2">
      <c r="B68" s="16">
        <f>IF(ISBLANK('3-Budget + REVISE'!B59),"",'3-Budget + REVISE'!B59)</f>
        <v>0</v>
      </c>
      <c r="C68" s="520">
        <f>IF('3-Budget + REVISE'!Y59=1,'3-Budget + REVISE'!G59,'6-EXPENSE 3rd Period'!C68)</f>
        <v>0</v>
      </c>
      <c r="D68" s="449"/>
      <c r="E68" s="450"/>
      <c r="F68" s="444"/>
      <c r="G68" s="445"/>
      <c r="H68" s="519"/>
      <c r="I68" s="521">
        <f>F68+'6-EXPENSE 3rd Period'!I68</f>
        <v>0</v>
      </c>
      <c r="J68" s="496"/>
      <c r="K68" s="497"/>
      <c r="L68" s="17" t="str">
        <f t="shared" si="11"/>
        <v/>
      </c>
      <c r="M68" s="113">
        <f t="shared" si="13"/>
        <v>0</v>
      </c>
      <c r="N68" s="15" t="str">
        <f t="shared" si="14"/>
        <v/>
      </c>
    </row>
    <row r="69" spans="2:14" s="11" customFormat="1" ht="12" customHeight="1" x14ac:dyDescent="0.2">
      <c r="B69" s="16">
        <f>IF(ISBLANK('3-Budget + REVISE'!B60),"",'3-Budget + REVISE'!B60)</f>
        <v>0</v>
      </c>
      <c r="C69" s="520">
        <f>IF('3-Budget + REVISE'!Y60=1,'3-Budget + REVISE'!G60,'6-EXPENSE 3rd Period'!C69)</f>
        <v>0</v>
      </c>
      <c r="D69" s="449"/>
      <c r="E69" s="450"/>
      <c r="F69" s="444"/>
      <c r="G69" s="445"/>
      <c r="H69" s="519"/>
      <c r="I69" s="521">
        <f>F69+'6-EXPENSE 3rd Period'!I69</f>
        <v>0</v>
      </c>
      <c r="J69" s="496"/>
      <c r="K69" s="497"/>
      <c r="L69" s="17" t="str">
        <f t="shared" si="11"/>
        <v/>
      </c>
      <c r="M69" s="113">
        <f t="shared" si="13"/>
        <v>0</v>
      </c>
      <c r="N69" s="15" t="str">
        <f t="shared" si="14"/>
        <v/>
      </c>
    </row>
    <row r="70" spans="2:14" s="11" customFormat="1" ht="12" customHeight="1" x14ac:dyDescent="0.2">
      <c r="B70" s="16">
        <f>IF(ISBLANK('3-Budget + REVISE'!B61),"",'3-Budget + REVISE'!B61)</f>
        <v>0</v>
      </c>
      <c r="C70" s="520">
        <f>IF('3-Budget + REVISE'!Y61=1,'3-Budget + REVISE'!G61,'6-EXPENSE 3rd Period'!C70)</f>
        <v>0</v>
      </c>
      <c r="D70" s="449"/>
      <c r="E70" s="450"/>
      <c r="F70" s="444"/>
      <c r="G70" s="445"/>
      <c r="H70" s="519"/>
      <c r="I70" s="521">
        <f>F70+'6-EXPENSE 3rd Period'!I70</f>
        <v>0</v>
      </c>
      <c r="J70" s="496"/>
      <c r="K70" s="497"/>
      <c r="L70" s="17" t="str">
        <f t="shared" si="11"/>
        <v/>
      </c>
      <c r="M70" s="113">
        <f t="shared" si="13"/>
        <v>0</v>
      </c>
      <c r="N70" s="15" t="str">
        <f t="shared" si="14"/>
        <v/>
      </c>
    </row>
    <row r="71" spans="2:14" s="11" customFormat="1" ht="12" customHeight="1" x14ac:dyDescent="0.2">
      <c r="B71" s="16">
        <f>IF(ISBLANK('3-Budget + REVISE'!B62),"",'3-Budget + REVISE'!B62)</f>
        <v>0</v>
      </c>
      <c r="C71" s="520">
        <f>IF('3-Budget + REVISE'!Y62=1,'3-Budget + REVISE'!G62,'6-EXPENSE 3rd Period'!C71)</f>
        <v>0</v>
      </c>
      <c r="D71" s="449"/>
      <c r="E71" s="450"/>
      <c r="F71" s="444"/>
      <c r="G71" s="445"/>
      <c r="H71" s="519"/>
      <c r="I71" s="521">
        <f>F71+'6-EXPENSE 3rd Period'!I71</f>
        <v>0</v>
      </c>
      <c r="J71" s="496"/>
      <c r="K71" s="497"/>
      <c r="L71" s="17" t="str">
        <f t="shared" si="11"/>
        <v/>
      </c>
      <c r="M71" s="113">
        <f t="shared" si="13"/>
        <v>0</v>
      </c>
      <c r="N71" s="15" t="str">
        <f t="shared" si="14"/>
        <v/>
      </c>
    </row>
    <row r="72" spans="2:14" s="11" customFormat="1" ht="12" customHeight="1" x14ac:dyDescent="0.2">
      <c r="B72" s="16">
        <f>IF(ISBLANK('3-Budget + REVISE'!B63),"",'3-Budget + REVISE'!B63)</f>
        <v>0</v>
      </c>
      <c r="C72" s="520">
        <f>IF('3-Budget + REVISE'!Y63=1,'3-Budget + REVISE'!G63,'6-EXPENSE 3rd Period'!C72)</f>
        <v>0</v>
      </c>
      <c r="D72" s="449"/>
      <c r="E72" s="450"/>
      <c r="F72" s="444"/>
      <c r="G72" s="445"/>
      <c r="H72" s="519"/>
      <c r="I72" s="521">
        <f>F72+'6-EXPENSE 3rd Period'!I72</f>
        <v>0</v>
      </c>
      <c r="J72" s="496"/>
      <c r="K72" s="497"/>
      <c r="L72" s="17" t="str">
        <f t="shared" si="11"/>
        <v/>
      </c>
      <c r="M72" s="113">
        <f t="shared" si="13"/>
        <v>0</v>
      </c>
      <c r="N72" s="15" t="str">
        <f t="shared" si="14"/>
        <v/>
      </c>
    </row>
    <row r="73" spans="2:14" s="11" customFormat="1" ht="12" customHeight="1" x14ac:dyDescent="0.2">
      <c r="B73" s="18">
        <f>IF(ISBLANK('3-Budget + REVISE'!B64),"",'3-Budget + REVISE'!B64)</f>
        <v>0</v>
      </c>
      <c r="C73" s="520">
        <f>IF('3-Budget + REVISE'!Y64=1,'3-Budget + REVISE'!G64,'6-EXPENSE 3rd Period'!C73)</f>
        <v>0</v>
      </c>
      <c r="D73" s="449"/>
      <c r="E73" s="450"/>
      <c r="F73" s="444"/>
      <c r="G73" s="445"/>
      <c r="H73" s="519"/>
      <c r="I73" s="522">
        <f>F73+'6-EXPENSE 3rd Period'!I73</f>
        <v>0</v>
      </c>
      <c r="J73" s="523"/>
      <c r="K73" s="524"/>
      <c r="L73" s="19" t="str">
        <f t="shared" si="11"/>
        <v/>
      </c>
      <c r="M73" s="114">
        <f t="shared" si="13"/>
        <v>0</v>
      </c>
      <c r="N73" s="15" t="str">
        <f t="shared" si="14"/>
        <v/>
      </c>
    </row>
    <row r="74" spans="2:14" s="21" customFormat="1" ht="12.95" customHeight="1" x14ac:dyDescent="0.2">
      <c r="B74" s="89" t="str">
        <f>IF(ISBLANK('3-Budget + REVISE'!B65),"",'3-Budget + REVISE'!B65)</f>
        <v>400 - SUPPLIES</v>
      </c>
      <c r="C74" s="510">
        <f>SUM(C75:C84)</f>
        <v>0</v>
      </c>
      <c r="D74" s="510"/>
      <c r="E74" s="510"/>
      <c r="F74" s="510">
        <f t="shared" ref="F74" si="15">SUM(F75:F84)</f>
        <v>0</v>
      </c>
      <c r="G74" s="510"/>
      <c r="H74" s="510"/>
      <c r="I74" s="510">
        <f t="shared" ref="I74" si="16">SUM(I75:I84)</f>
        <v>0</v>
      </c>
      <c r="J74" s="510"/>
      <c r="K74" s="510"/>
      <c r="L74" s="108" t="str">
        <f t="shared" ref="L74:L85" si="17">IF(C74&gt;0,I74/C74,"")</f>
        <v/>
      </c>
      <c r="M74" s="118">
        <f t="shared" si="13"/>
        <v>0</v>
      </c>
      <c r="N74" s="10" t="str">
        <f t="shared" si="14"/>
        <v/>
      </c>
    </row>
    <row r="75" spans="2:14" s="11" customFormat="1" ht="12" customHeight="1" x14ac:dyDescent="0.2">
      <c r="B75" s="13">
        <f>IF(ISBLANK('3-Budget + REVISE'!B66),"",'3-Budget + REVISE'!B66)</f>
        <v>0</v>
      </c>
      <c r="C75" s="520">
        <f>IF('3-Budget + REVISE'!Y66=1,'3-Budget + REVISE'!G66,'6-EXPENSE 3rd Period'!C75)</f>
        <v>0</v>
      </c>
      <c r="D75" s="449"/>
      <c r="E75" s="450"/>
      <c r="F75" s="444"/>
      <c r="G75" s="445"/>
      <c r="H75" s="519"/>
      <c r="I75" s="520">
        <f>F75+'6-EXPENSE 3rd Period'!I75</f>
        <v>0</v>
      </c>
      <c r="J75" s="449"/>
      <c r="K75" s="450"/>
      <c r="L75" s="14" t="str">
        <f t="shared" si="17"/>
        <v/>
      </c>
      <c r="M75" s="112">
        <f t="shared" ref="M75:M85" si="18">C75-I75</f>
        <v>0</v>
      </c>
      <c r="N75" s="15" t="str">
        <f t="shared" ref="N75:N85" si="19">IF(M75&lt;0, "!", "")</f>
        <v/>
      </c>
    </row>
    <row r="76" spans="2:14" s="11" customFormat="1" ht="12" customHeight="1" x14ac:dyDescent="0.2">
      <c r="B76" s="16">
        <f>IF(ISBLANK('3-Budget + REVISE'!B67),"",'3-Budget + REVISE'!B67)</f>
        <v>0</v>
      </c>
      <c r="C76" s="520">
        <f>IF('3-Budget + REVISE'!Y67=1,'3-Budget + REVISE'!G67,'6-EXPENSE 3rd Period'!C76)</f>
        <v>0</v>
      </c>
      <c r="D76" s="449"/>
      <c r="E76" s="450"/>
      <c r="F76" s="444"/>
      <c r="G76" s="445"/>
      <c r="H76" s="519"/>
      <c r="I76" s="521">
        <f>F76+'6-EXPENSE 3rd Period'!I76</f>
        <v>0</v>
      </c>
      <c r="J76" s="496"/>
      <c r="K76" s="497"/>
      <c r="L76" s="17" t="str">
        <f t="shared" si="17"/>
        <v/>
      </c>
      <c r="M76" s="113">
        <f t="shared" si="18"/>
        <v>0</v>
      </c>
      <c r="N76" s="15" t="str">
        <f t="shared" si="19"/>
        <v/>
      </c>
    </row>
    <row r="77" spans="2:14" s="11" customFormat="1" ht="12" customHeight="1" x14ac:dyDescent="0.2">
      <c r="B77" s="16">
        <f>IF(ISBLANK('3-Budget + REVISE'!B68),"",'3-Budget + REVISE'!B68)</f>
        <v>0</v>
      </c>
      <c r="C77" s="520">
        <f>IF('3-Budget + REVISE'!Y68=1,'3-Budget + REVISE'!G68,'6-EXPENSE 3rd Period'!C77)</f>
        <v>0</v>
      </c>
      <c r="D77" s="449"/>
      <c r="E77" s="450"/>
      <c r="F77" s="444"/>
      <c r="G77" s="445"/>
      <c r="H77" s="519"/>
      <c r="I77" s="521">
        <f>F77+'6-EXPENSE 3rd Period'!I77</f>
        <v>0</v>
      </c>
      <c r="J77" s="496"/>
      <c r="K77" s="497"/>
      <c r="L77" s="17" t="str">
        <f t="shared" si="17"/>
        <v/>
      </c>
      <c r="M77" s="113">
        <f t="shared" si="18"/>
        <v>0</v>
      </c>
      <c r="N77" s="15" t="str">
        <f t="shared" si="19"/>
        <v/>
      </c>
    </row>
    <row r="78" spans="2:14" s="11" customFormat="1" ht="12" customHeight="1" x14ac:dyDescent="0.2">
      <c r="B78" s="16">
        <f>IF(ISBLANK('3-Budget + REVISE'!B69),"",'3-Budget + REVISE'!B69)</f>
        <v>0</v>
      </c>
      <c r="C78" s="520">
        <f>IF('3-Budget + REVISE'!Y69=1,'3-Budget + REVISE'!G69,'6-EXPENSE 3rd Period'!C78)</f>
        <v>0</v>
      </c>
      <c r="D78" s="449"/>
      <c r="E78" s="450"/>
      <c r="F78" s="444"/>
      <c r="G78" s="445"/>
      <c r="H78" s="519"/>
      <c r="I78" s="521">
        <f>F78+'6-EXPENSE 3rd Period'!I78</f>
        <v>0</v>
      </c>
      <c r="J78" s="496"/>
      <c r="K78" s="497"/>
      <c r="L78" s="17" t="str">
        <f t="shared" si="17"/>
        <v/>
      </c>
      <c r="M78" s="113">
        <f t="shared" si="18"/>
        <v>0</v>
      </c>
      <c r="N78" s="15" t="str">
        <f t="shared" si="19"/>
        <v/>
      </c>
    </row>
    <row r="79" spans="2:14" s="11" customFormat="1" ht="12" customHeight="1" x14ac:dyDescent="0.2">
      <c r="B79" s="16">
        <f>IF(ISBLANK('3-Budget + REVISE'!B70),"",'3-Budget + REVISE'!B70)</f>
        <v>0</v>
      </c>
      <c r="C79" s="520">
        <f>IF('3-Budget + REVISE'!Y70=1,'3-Budget + REVISE'!G70,'6-EXPENSE 3rd Period'!C79)</f>
        <v>0</v>
      </c>
      <c r="D79" s="449"/>
      <c r="E79" s="450"/>
      <c r="F79" s="444"/>
      <c r="G79" s="445"/>
      <c r="H79" s="519"/>
      <c r="I79" s="521">
        <f>F79+'6-EXPENSE 3rd Period'!I79</f>
        <v>0</v>
      </c>
      <c r="J79" s="496"/>
      <c r="K79" s="497"/>
      <c r="L79" s="17" t="str">
        <f t="shared" si="17"/>
        <v/>
      </c>
      <c r="M79" s="113">
        <f t="shared" si="18"/>
        <v>0</v>
      </c>
      <c r="N79" s="15" t="str">
        <f t="shared" si="19"/>
        <v/>
      </c>
    </row>
    <row r="80" spans="2:14" s="11" customFormat="1" ht="12" customHeight="1" x14ac:dyDescent="0.2">
      <c r="B80" s="16">
        <f>IF(ISBLANK('3-Budget + REVISE'!B71),"",'3-Budget + REVISE'!B71)</f>
        <v>0</v>
      </c>
      <c r="C80" s="520">
        <f>IF('3-Budget + REVISE'!Y71=1,'3-Budget + REVISE'!G71,'6-EXPENSE 3rd Period'!C80)</f>
        <v>0</v>
      </c>
      <c r="D80" s="449"/>
      <c r="E80" s="450"/>
      <c r="F80" s="444"/>
      <c r="G80" s="445"/>
      <c r="H80" s="519"/>
      <c r="I80" s="521">
        <f>F80+'6-EXPENSE 3rd Period'!I80</f>
        <v>0</v>
      </c>
      <c r="J80" s="496"/>
      <c r="K80" s="497"/>
      <c r="L80" s="17" t="str">
        <f t="shared" si="17"/>
        <v/>
      </c>
      <c r="M80" s="113">
        <f t="shared" si="18"/>
        <v>0</v>
      </c>
      <c r="N80" s="15" t="str">
        <f t="shared" si="19"/>
        <v/>
      </c>
    </row>
    <row r="81" spans="2:14" s="11" customFormat="1" ht="12" customHeight="1" x14ac:dyDescent="0.2">
      <c r="B81" s="16">
        <f>IF(ISBLANK('3-Budget + REVISE'!B72),"",'3-Budget + REVISE'!B72)</f>
        <v>0</v>
      </c>
      <c r="C81" s="520">
        <f>IF('3-Budget + REVISE'!Y72=1,'3-Budget + REVISE'!G72,'6-EXPENSE 3rd Period'!C81)</f>
        <v>0</v>
      </c>
      <c r="D81" s="449"/>
      <c r="E81" s="450"/>
      <c r="F81" s="444"/>
      <c r="G81" s="445"/>
      <c r="H81" s="519"/>
      <c r="I81" s="521">
        <f>F81+'6-EXPENSE 3rd Period'!I81</f>
        <v>0</v>
      </c>
      <c r="J81" s="496"/>
      <c r="K81" s="497"/>
      <c r="L81" s="17" t="str">
        <f t="shared" si="17"/>
        <v/>
      </c>
      <c r="M81" s="113">
        <f t="shared" si="18"/>
        <v>0</v>
      </c>
      <c r="N81" s="15" t="str">
        <f t="shared" si="19"/>
        <v/>
      </c>
    </row>
    <row r="82" spans="2:14" s="11" customFormat="1" ht="12" customHeight="1" x14ac:dyDescent="0.2">
      <c r="B82" s="16">
        <f>IF(ISBLANK('3-Budget + REVISE'!B73),"",'3-Budget + REVISE'!B73)</f>
        <v>0</v>
      </c>
      <c r="C82" s="520">
        <f>IF('3-Budget + REVISE'!Y73=1,'3-Budget + REVISE'!G73,'6-EXPENSE 3rd Period'!C82)</f>
        <v>0</v>
      </c>
      <c r="D82" s="449"/>
      <c r="E82" s="450"/>
      <c r="F82" s="444"/>
      <c r="G82" s="445"/>
      <c r="H82" s="519"/>
      <c r="I82" s="521">
        <f>F82+'6-EXPENSE 3rd Period'!I82</f>
        <v>0</v>
      </c>
      <c r="J82" s="496"/>
      <c r="K82" s="497"/>
      <c r="L82" s="17" t="str">
        <f t="shared" si="17"/>
        <v/>
      </c>
      <c r="M82" s="113">
        <f t="shared" si="18"/>
        <v>0</v>
      </c>
      <c r="N82" s="15" t="str">
        <f t="shared" si="19"/>
        <v/>
      </c>
    </row>
    <row r="83" spans="2:14" s="11" customFormat="1" ht="12" customHeight="1" x14ac:dyDescent="0.2">
      <c r="B83" s="16">
        <f>IF(ISBLANK('3-Budget + REVISE'!B74),"",'3-Budget + REVISE'!B74)</f>
        <v>0</v>
      </c>
      <c r="C83" s="520">
        <f>IF('3-Budget + REVISE'!Y74=1,'3-Budget + REVISE'!G74,'6-EXPENSE 3rd Period'!C83)</f>
        <v>0</v>
      </c>
      <c r="D83" s="449"/>
      <c r="E83" s="450"/>
      <c r="F83" s="444"/>
      <c r="G83" s="445"/>
      <c r="H83" s="519"/>
      <c r="I83" s="521">
        <f>F83+'6-EXPENSE 3rd Period'!I83</f>
        <v>0</v>
      </c>
      <c r="J83" s="496"/>
      <c r="K83" s="497"/>
      <c r="L83" s="17" t="str">
        <f t="shared" si="17"/>
        <v/>
      </c>
      <c r="M83" s="113">
        <f t="shared" si="18"/>
        <v>0</v>
      </c>
      <c r="N83" s="15" t="str">
        <f t="shared" si="19"/>
        <v/>
      </c>
    </row>
    <row r="84" spans="2:14" s="11" customFormat="1" ht="12" customHeight="1" x14ac:dyDescent="0.2">
      <c r="B84" s="18">
        <f>IF(ISBLANK('3-Budget + REVISE'!B75),"",'3-Budget + REVISE'!B75)</f>
        <v>0</v>
      </c>
      <c r="C84" s="520">
        <f>IF('3-Budget + REVISE'!Y75=1,'3-Budget + REVISE'!G75,'6-EXPENSE 3rd Period'!C84)</f>
        <v>0</v>
      </c>
      <c r="D84" s="449"/>
      <c r="E84" s="450"/>
      <c r="F84" s="444"/>
      <c r="G84" s="445"/>
      <c r="H84" s="519"/>
      <c r="I84" s="522">
        <f>F84+'6-EXPENSE 3rd Period'!I84</f>
        <v>0</v>
      </c>
      <c r="J84" s="523"/>
      <c r="K84" s="524"/>
      <c r="L84" s="19" t="str">
        <f t="shared" si="17"/>
        <v/>
      </c>
      <c r="M84" s="114">
        <f t="shared" si="18"/>
        <v>0</v>
      </c>
      <c r="N84" s="15" t="str">
        <f t="shared" si="19"/>
        <v/>
      </c>
    </row>
    <row r="85" spans="2:14" s="11" customFormat="1" ht="12.95" customHeight="1" x14ac:dyDescent="0.2">
      <c r="B85" s="89" t="str">
        <f>IF(ISBLANK('3-Budget + REVISE'!B76),"",'3-Budget + REVISE'!B76)</f>
        <v>500 - EQUIPMENT</v>
      </c>
      <c r="C85" s="571">
        <f>SUM(C86:C95)</f>
        <v>0</v>
      </c>
      <c r="D85" s="571"/>
      <c r="E85" s="571"/>
      <c r="F85" s="571">
        <f t="shared" ref="F85" si="20">SUM(F86:F95)</f>
        <v>0</v>
      </c>
      <c r="G85" s="571"/>
      <c r="H85" s="571"/>
      <c r="I85" s="571">
        <f t="shared" ref="I85" si="21">SUM(I86:I95)</f>
        <v>0</v>
      </c>
      <c r="J85" s="571"/>
      <c r="K85" s="571"/>
      <c r="L85" s="120" t="str">
        <f t="shared" si="17"/>
        <v/>
      </c>
      <c r="M85" s="118">
        <f t="shared" si="18"/>
        <v>0</v>
      </c>
      <c r="N85" s="10" t="str">
        <f t="shared" si="19"/>
        <v/>
      </c>
    </row>
    <row r="86" spans="2:14" s="11" customFormat="1" ht="12" customHeight="1" x14ac:dyDescent="0.2">
      <c r="B86" s="13">
        <f>IF(ISBLANK('3-Budget + REVISE'!B77),"",'3-Budget + REVISE'!B77)</f>
        <v>0</v>
      </c>
      <c r="C86" s="520">
        <f>IF('3-Budget + REVISE'!Y77=1,'3-Budget + REVISE'!G77,'6-EXPENSE 3rd Period'!C86)</f>
        <v>0</v>
      </c>
      <c r="D86" s="449"/>
      <c r="E86" s="450"/>
      <c r="F86" s="444"/>
      <c r="G86" s="445"/>
      <c r="H86" s="519"/>
      <c r="I86" s="520">
        <f>F86+'6-EXPENSE 3rd Period'!I86</f>
        <v>0</v>
      </c>
      <c r="J86" s="449"/>
      <c r="K86" s="450"/>
      <c r="L86" s="14" t="str">
        <f t="shared" ref="L86:L95" si="22">IF(C86&gt;0,I86/C86,"")</f>
        <v/>
      </c>
      <c r="M86" s="112">
        <f t="shared" ref="M86:M96" si="23">C86-I86</f>
        <v>0</v>
      </c>
      <c r="N86" s="15" t="str">
        <f t="shared" ref="N86:N96" si="24">IF(M86&lt;0, "!", "")</f>
        <v/>
      </c>
    </row>
    <row r="87" spans="2:14" s="11" customFormat="1" ht="12" customHeight="1" x14ac:dyDescent="0.2">
      <c r="B87" s="16">
        <f>IF(ISBLANK('3-Budget + REVISE'!B78),"",'3-Budget + REVISE'!B78)</f>
        <v>0</v>
      </c>
      <c r="C87" s="520">
        <f>IF('3-Budget + REVISE'!Y78=1,'3-Budget + REVISE'!G78,'6-EXPENSE 3rd Period'!C87)</f>
        <v>0</v>
      </c>
      <c r="D87" s="449"/>
      <c r="E87" s="450"/>
      <c r="F87" s="444"/>
      <c r="G87" s="445"/>
      <c r="H87" s="519"/>
      <c r="I87" s="521">
        <f>F87+'6-EXPENSE 3rd Period'!I87</f>
        <v>0</v>
      </c>
      <c r="J87" s="496"/>
      <c r="K87" s="497"/>
      <c r="L87" s="17" t="str">
        <f t="shared" si="22"/>
        <v/>
      </c>
      <c r="M87" s="113">
        <f t="shared" si="23"/>
        <v>0</v>
      </c>
      <c r="N87" s="15" t="str">
        <f t="shared" si="24"/>
        <v/>
      </c>
    </row>
    <row r="88" spans="2:14" s="11" customFormat="1" ht="12" customHeight="1" x14ac:dyDescent="0.2">
      <c r="B88" s="16">
        <f>IF(ISBLANK('3-Budget + REVISE'!B79),"",'3-Budget + REVISE'!B79)</f>
        <v>0</v>
      </c>
      <c r="C88" s="520">
        <f>IF('3-Budget + REVISE'!Y79=1,'3-Budget + REVISE'!G79,'6-EXPENSE 3rd Period'!C88)</f>
        <v>0</v>
      </c>
      <c r="D88" s="449"/>
      <c r="E88" s="450"/>
      <c r="F88" s="444"/>
      <c r="G88" s="445"/>
      <c r="H88" s="519"/>
      <c r="I88" s="521">
        <f>F88+'6-EXPENSE 3rd Period'!I88</f>
        <v>0</v>
      </c>
      <c r="J88" s="496"/>
      <c r="K88" s="497"/>
      <c r="L88" s="17" t="str">
        <f t="shared" si="22"/>
        <v/>
      </c>
      <c r="M88" s="113">
        <f t="shared" si="23"/>
        <v>0</v>
      </c>
      <c r="N88" s="15" t="str">
        <f t="shared" si="24"/>
        <v/>
      </c>
    </row>
    <row r="89" spans="2:14" s="11" customFormat="1" ht="12" customHeight="1" x14ac:dyDescent="0.2">
      <c r="B89" s="16">
        <f>IF(ISBLANK('3-Budget + REVISE'!B80),"",'3-Budget + REVISE'!B80)</f>
        <v>0</v>
      </c>
      <c r="C89" s="520">
        <f>IF('3-Budget + REVISE'!Y80=1,'3-Budget + REVISE'!G80,'6-EXPENSE 3rd Period'!C89)</f>
        <v>0</v>
      </c>
      <c r="D89" s="449"/>
      <c r="E89" s="450"/>
      <c r="F89" s="444"/>
      <c r="G89" s="445"/>
      <c r="H89" s="519"/>
      <c r="I89" s="521">
        <f>F89+'6-EXPENSE 3rd Period'!I89</f>
        <v>0</v>
      </c>
      <c r="J89" s="496"/>
      <c r="K89" s="497"/>
      <c r="L89" s="17" t="str">
        <f t="shared" si="22"/>
        <v/>
      </c>
      <c r="M89" s="113">
        <f t="shared" si="23"/>
        <v>0</v>
      </c>
      <c r="N89" s="15" t="str">
        <f t="shared" si="24"/>
        <v/>
      </c>
    </row>
    <row r="90" spans="2:14" s="11" customFormat="1" ht="12" customHeight="1" x14ac:dyDescent="0.2">
      <c r="B90" s="16">
        <f>IF(ISBLANK('3-Budget + REVISE'!B81),"",'3-Budget + REVISE'!B81)</f>
        <v>0</v>
      </c>
      <c r="C90" s="520">
        <f>IF('3-Budget + REVISE'!Y81=1,'3-Budget + REVISE'!G81,'6-EXPENSE 3rd Period'!C90)</f>
        <v>0</v>
      </c>
      <c r="D90" s="449"/>
      <c r="E90" s="450"/>
      <c r="F90" s="444"/>
      <c r="G90" s="445"/>
      <c r="H90" s="519"/>
      <c r="I90" s="521">
        <f>F90+'6-EXPENSE 3rd Period'!I90</f>
        <v>0</v>
      </c>
      <c r="J90" s="496"/>
      <c r="K90" s="497"/>
      <c r="L90" s="17" t="str">
        <f t="shared" si="22"/>
        <v/>
      </c>
      <c r="M90" s="113">
        <f t="shared" si="23"/>
        <v>0</v>
      </c>
      <c r="N90" s="15" t="str">
        <f t="shared" si="24"/>
        <v/>
      </c>
    </row>
    <row r="91" spans="2:14" s="11" customFormat="1" ht="12" customHeight="1" x14ac:dyDescent="0.2">
      <c r="B91" s="16">
        <f>IF(ISBLANK('3-Budget + REVISE'!B82),"",'3-Budget + REVISE'!B82)</f>
        <v>0</v>
      </c>
      <c r="C91" s="520">
        <f>IF('3-Budget + REVISE'!Y82=1,'3-Budget + REVISE'!G82,'6-EXPENSE 3rd Period'!C91)</f>
        <v>0</v>
      </c>
      <c r="D91" s="449"/>
      <c r="E91" s="450"/>
      <c r="F91" s="444"/>
      <c r="G91" s="445"/>
      <c r="H91" s="519"/>
      <c r="I91" s="521">
        <f>F91+'6-EXPENSE 3rd Period'!I91</f>
        <v>0</v>
      </c>
      <c r="J91" s="496"/>
      <c r="K91" s="497"/>
      <c r="L91" s="17" t="str">
        <f t="shared" si="22"/>
        <v/>
      </c>
      <c r="M91" s="113">
        <f t="shared" si="23"/>
        <v>0</v>
      </c>
      <c r="N91" s="15" t="str">
        <f t="shared" si="24"/>
        <v/>
      </c>
    </row>
    <row r="92" spans="2:14" s="11" customFormat="1" ht="12" customHeight="1" x14ac:dyDescent="0.2">
      <c r="B92" s="16">
        <f>IF(ISBLANK('3-Budget + REVISE'!B83),"",'3-Budget + REVISE'!B83)</f>
        <v>0</v>
      </c>
      <c r="C92" s="520">
        <f>IF('3-Budget + REVISE'!Y83=1,'3-Budget + REVISE'!G83,'6-EXPENSE 3rd Period'!C92)</f>
        <v>0</v>
      </c>
      <c r="D92" s="449"/>
      <c r="E92" s="450"/>
      <c r="F92" s="444"/>
      <c r="G92" s="445"/>
      <c r="H92" s="519"/>
      <c r="I92" s="521">
        <f>F92+'6-EXPENSE 3rd Period'!I92</f>
        <v>0</v>
      </c>
      <c r="J92" s="496"/>
      <c r="K92" s="497"/>
      <c r="L92" s="17" t="str">
        <f t="shared" si="22"/>
        <v/>
      </c>
      <c r="M92" s="113">
        <f t="shared" si="23"/>
        <v>0</v>
      </c>
      <c r="N92" s="15" t="str">
        <f t="shared" si="24"/>
        <v/>
      </c>
    </row>
    <row r="93" spans="2:14" s="11" customFormat="1" ht="12" customHeight="1" x14ac:dyDescent="0.2">
      <c r="B93" s="16">
        <f>IF(ISBLANK('3-Budget + REVISE'!B84),"",'3-Budget + REVISE'!B84)</f>
        <v>0</v>
      </c>
      <c r="C93" s="520">
        <f>IF('3-Budget + REVISE'!Y84=1,'3-Budget + REVISE'!G84,'6-EXPENSE 3rd Period'!C93)</f>
        <v>0</v>
      </c>
      <c r="D93" s="449"/>
      <c r="E93" s="450"/>
      <c r="F93" s="444"/>
      <c r="G93" s="445"/>
      <c r="H93" s="519"/>
      <c r="I93" s="521">
        <f>F93+'6-EXPENSE 3rd Period'!I93</f>
        <v>0</v>
      </c>
      <c r="J93" s="496"/>
      <c r="K93" s="497"/>
      <c r="L93" s="17" t="str">
        <f t="shared" si="22"/>
        <v/>
      </c>
      <c r="M93" s="113">
        <f t="shared" si="23"/>
        <v>0</v>
      </c>
      <c r="N93" s="15" t="str">
        <f t="shared" si="24"/>
        <v/>
      </c>
    </row>
    <row r="94" spans="2:14" s="11" customFormat="1" ht="12" customHeight="1" x14ac:dyDescent="0.2">
      <c r="B94" s="16">
        <f>IF(ISBLANK('3-Budget + REVISE'!B85),"",'3-Budget + REVISE'!B85)</f>
        <v>0</v>
      </c>
      <c r="C94" s="520">
        <f>IF('3-Budget + REVISE'!Y85=1,'3-Budget + REVISE'!G85,'6-EXPENSE 3rd Period'!C94)</f>
        <v>0</v>
      </c>
      <c r="D94" s="449"/>
      <c r="E94" s="450"/>
      <c r="F94" s="444"/>
      <c r="G94" s="445"/>
      <c r="H94" s="519"/>
      <c r="I94" s="521">
        <f>F94+'6-EXPENSE 3rd Period'!I94</f>
        <v>0</v>
      </c>
      <c r="J94" s="496"/>
      <c r="K94" s="497"/>
      <c r="L94" s="17" t="str">
        <f t="shared" si="22"/>
        <v/>
      </c>
      <c r="M94" s="113">
        <f t="shared" si="23"/>
        <v>0</v>
      </c>
      <c r="N94" s="15" t="str">
        <f t="shared" si="24"/>
        <v/>
      </c>
    </row>
    <row r="95" spans="2:14" s="11" customFormat="1" ht="12" customHeight="1" x14ac:dyDescent="0.2">
      <c r="B95" s="18">
        <f>IF(ISBLANK('3-Budget + REVISE'!B86),"",'3-Budget + REVISE'!B86)</f>
        <v>0</v>
      </c>
      <c r="C95" s="520">
        <f>IF('3-Budget + REVISE'!Y86=1,'3-Budget + REVISE'!G86,'6-EXPENSE 3rd Period'!C95)</f>
        <v>0</v>
      </c>
      <c r="D95" s="449"/>
      <c r="E95" s="450"/>
      <c r="F95" s="444"/>
      <c r="G95" s="445"/>
      <c r="H95" s="519"/>
      <c r="I95" s="522">
        <f>F95+'6-EXPENSE 3rd Period'!I95</f>
        <v>0</v>
      </c>
      <c r="J95" s="523"/>
      <c r="K95" s="524"/>
      <c r="L95" s="19" t="str">
        <f t="shared" si="22"/>
        <v/>
      </c>
      <c r="M95" s="114">
        <f t="shared" si="23"/>
        <v>0</v>
      </c>
      <c r="N95" s="15" t="str">
        <f t="shared" si="24"/>
        <v/>
      </c>
    </row>
    <row r="96" spans="2:14" s="11" customFormat="1" ht="12.95" customHeight="1" x14ac:dyDescent="0.2">
      <c r="B96" s="89" t="str">
        <f>IF(ISBLANK('3-Budget + REVISE'!B87),"",'3-Budget + REVISE'!B87)</f>
        <v>600 - CONTRACTUAL</v>
      </c>
      <c r="C96" s="571">
        <f>SUM(C97:C106)</f>
        <v>0</v>
      </c>
      <c r="D96" s="571"/>
      <c r="E96" s="571"/>
      <c r="F96" s="571">
        <f t="shared" ref="F96" si="25">SUM(F97:F106)</f>
        <v>0</v>
      </c>
      <c r="G96" s="571"/>
      <c r="H96" s="571"/>
      <c r="I96" s="571">
        <f t="shared" ref="I96" si="26">SUM(I97:I106)</f>
        <v>0</v>
      </c>
      <c r="J96" s="571"/>
      <c r="K96" s="571"/>
      <c r="L96" s="108" t="str">
        <f t="shared" ref="L96:L106" si="27">IF(C96&gt;0,I96/C96,"")</f>
        <v/>
      </c>
      <c r="M96" s="118">
        <f t="shared" si="23"/>
        <v>0</v>
      </c>
      <c r="N96" s="10" t="str">
        <f t="shared" si="24"/>
        <v/>
      </c>
    </row>
    <row r="97" spans="2:14" s="11" customFormat="1" ht="12" customHeight="1" x14ac:dyDescent="0.2">
      <c r="B97" s="13">
        <f>IF(ISBLANK('3-Budget + REVISE'!B88),"",'3-Budget + REVISE'!B88)</f>
        <v>0</v>
      </c>
      <c r="C97" s="520">
        <f>IF('3-Budget + REVISE'!Y88=1,'3-Budget + REVISE'!G88,'6-EXPENSE 3rd Period'!C97)</f>
        <v>0</v>
      </c>
      <c r="D97" s="449"/>
      <c r="E97" s="450"/>
      <c r="F97" s="444"/>
      <c r="G97" s="445"/>
      <c r="H97" s="519"/>
      <c r="I97" s="520">
        <f>F97+'6-EXPENSE 3rd Period'!I97</f>
        <v>0</v>
      </c>
      <c r="J97" s="449"/>
      <c r="K97" s="450"/>
      <c r="L97" s="14" t="str">
        <f t="shared" si="27"/>
        <v/>
      </c>
      <c r="M97" s="112">
        <f t="shared" ref="M97:M107" si="28">C97-I97</f>
        <v>0</v>
      </c>
      <c r="N97" s="15" t="str">
        <f t="shared" ref="N97:N107" si="29">IF(M97&lt;0, "!", "")</f>
        <v/>
      </c>
    </row>
    <row r="98" spans="2:14" s="11" customFormat="1" ht="12" customHeight="1" x14ac:dyDescent="0.2">
      <c r="B98" s="16">
        <f>IF(ISBLANK('3-Budget + REVISE'!B89),"",'3-Budget + REVISE'!B89)</f>
        <v>0</v>
      </c>
      <c r="C98" s="520">
        <f>IF('3-Budget + REVISE'!Y89=1,'3-Budget + REVISE'!G89,'6-EXPENSE 3rd Period'!C98)</f>
        <v>0</v>
      </c>
      <c r="D98" s="449"/>
      <c r="E98" s="450"/>
      <c r="F98" s="444"/>
      <c r="G98" s="445"/>
      <c r="H98" s="519"/>
      <c r="I98" s="521">
        <f>F98+'6-EXPENSE 3rd Period'!I98</f>
        <v>0</v>
      </c>
      <c r="J98" s="496"/>
      <c r="K98" s="497"/>
      <c r="L98" s="17" t="str">
        <f t="shared" si="27"/>
        <v/>
      </c>
      <c r="M98" s="113">
        <f t="shared" si="28"/>
        <v>0</v>
      </c>
      <c r="N98" s="15" t="str">
        <f t="shared" si="29"/>
        <v/>
      </c>
    </row>
    <row r="99" spans="2:14" s="11" customFormat="1" ht="12" customHeight="1" x14ac:dyDescent="0.2">
      <c r="B99" s="16">
        <f>IF(ISBLANK('3-Budget + REVISE'!B90),"",'3-Budget + REVISE'!B90)</f>
        <v>0</v>
      </c>
      <c r="C99" s="520">
        <f>IF('3-Budget + REVISE'!Y90=1,'3-Budget + REVISE'!G90,'6-EXPENSE 3rd Period'!C99)</f>
        <v>0</v>
      </c>
      <c r="D99" s="449"/>
      <c r="E99" s="450"/>
      <c r="F99" s="444"/>
      <c r="G99" s="445"/>
      <c r="H99" s="519"/>
      <c r="I99" s="521">
        <f>F99+'6-EXPENSE 3rd Period'!I99</f>
        <v>0</v>
      </c>
      <c r="J99" s="496"/>
      <c r="K99" s="497"/>
      <c r="L99" s="17" t="str">
        <f t="shared" si="27"/>
        <v/>
      </c>
      <c r="M99" s="113">
        <f t="shared" si="28"/>
        <v>0</v>
      </c>
      <c r="N99" s="15" t="str">
        <f t="shared" si="29"/>
        <v/>
      </c>
    </row>
    <row r="100" spans="2:14" s="11" customFormat="1" ht="12" customHeight="1" x14ac:dyDescent="0.2">
      <c r="B100" s="16">
        <f>IF(ISBLANK('3-Budget + REVISE'!B91),"",'3-Budget + REVISE'!B91)</f>
        <v>0</v>
      </c>
      <c r="C100" s="520">
        <f>IF('3-Budget + REVISE'!Y91=1,'3-Budget + REVISE'!G91,'6-EXPENSE 3rd Period'!C100)</f>
        <v>0</v>
      </c>
      <c r="D100" s="449"/>
      <c r="E100" s="450"/>
      <c r="F100" s="444"/>
      <c r="G100" s="445"/>
      <c r="H100" s="519"/>
      <c r="I100" s="521">
        <f>F100+'6-EXPENSE 3rd Period'!I100</f>
        <v>0</v>
      </c>
      <c r="J100" s="496"/>
      <c r="K100" s="497"/>
      <c r="L100" s="17" t="str">
        <f t="shared" si="27"/>
        <v/>
      </c>
      <c r="M100" s="113">
        <f t="shared" si="28"/>
        <v>0</v>
      </c>
      <c r="N100" s="15" t="str">
        <f t="shared" si="29"/>
        <v/>
      </c>
    </row>
    <row r="101" spans="2:14" s="11" customFormat="1" ht="12" customHeight="1" x14ac:dyDescent="0.2">
      <c r="B101" s="16">
        <f>IF(ISBLANK('3-Budget + REVISE'!B92),"",'3-Budget + REVISE'!B92)</f>
        <v>0</v>
      </c>
      <c r="C101" s="520">
        <f>IF('3-Budget + REVISE'!Y92=1,'3-Budget + REVISE'!G92,'6-EXPENSE 3rd Period'!C101)</f>
        <v>0</v>
      </c>
      <c r="D101" s="449"/>
      <c r="E101" s="450"/>
      <c r="F101" s="444"/>
      <c r="G101" s="445"/>
      <c r="H101" s="519"/>
      <c r="I101" s="521">
        <f>F101+'6-EXPENSE 3rd Period'!I101</f>
        <v>0</v>
      </c>
      <c r="J101" s="496"/>
      <c r="K101" s="497"/>
      <c r="L101" s="17" t="str">
        <f t="shared" si="27"/>
        <v/>
      </c>
      <c r="M101" s="113">
        <f t="shared" si="28"/>
        <v>0</v>
      </c>
      <c r="N101" s="15" t="str">
        <f t="shared" si="29"/>
        <v/>
      </c>
    </row>
    <row r="102" spans="2:14" s="11" customFormat="1" ht="12" customHeight="1" x14ac:dyDescent="0.2">
      <c r="B102" s="16">
        <f>IF(ISBLANK('3-Budget + REVISE'!B93),"",'3-Budget + REVISE'!B93)</f>
        <v>0</v>
      </c>
      <c r="C102" s="520">
        <f>IF('3-Budget + REVISE'!Y93=1,'3-Budget + REVISE'!G93,'6-EXPENSE 3rd Period'!C102)</f>
        <v>0</v>
      </c>
      <c r="D102" s="449"/>
      <c r="E102" s="450"/>
      <c r="F102" s="444"/>
      <c r="G102" s="445"/>
      <c r="H102" s="519"/>
      <c r="I102" s="521">
        <f>F102+'6-EXPENSE 3rd Period'!I102</f>
        <v>0</v>
      </c>
      <c r="J102" s="496"/>
      <c r="K102" s="497"/>
      <c r="L102" s="17" t="str">
        <f t="shared" si="27"/>
        <v/>
      </c>
      <c r="M102" s="113">
        <f t="shared" si="28"/>
        <v>0</v>
      </c>
      <c r="N102" s="15" t="str">
        <f t="shared" si="29"/>
        <v/>
      </c>
    </row>
    <row r="103" spans="2:14" s="11" customFormat="1" ht="12" customHeight="1" x14ac:dyDescent="0.2">
      <c r="B103" s="16">
        <f>IF(ISBLANK('3-Budget + REVISE'!B94),"",'3-Budget + REVISE'!B94)</f>
        <v>0</v>
      </c>
      <c r="C103" s="520">
        <f>IF('3-Budget + REVISE'!Y94=1,'3-Budget + REVISE'!G94,'6-EXPENSE 3rd Period'!C103)</f>
        <v>0</v>
      </c>
      <c r="D103" s="449"/>
      <c r="E103" s="450"/>
      <c r="F103" s="444"/>
      <c r="G103" s="445"/>
      <c r="H103" s="519"/>
      <c r="I103" s="521">
        <f>F103+'6-EXPENSE 3rd Period'!I103</f>
        <v>0</v>
      </c>
      <c r="J103" s="496"/>
      <c r="K103" s="497"/>
      <c r="L103" s="17" t="str">
        <f t="shared" si="27"/>
        <v/>
      </c>
      <c r="M103" s="113">
        <f t="shared" si="28"/>
        <v>0</v>
      </c>
      <c r="N103" s="15" t="str">
        <f t="shared" si="29"/>
        <v/>
      </c>
    </row>
    <row r="104" spans="2:14" s="11" customFormat="1" ht="12" customHeight="1" x14ac:dyDescent="0.2">
      <c r="B104" s="16">
        <f>IF(ISBLANK('3-Budget + REVISE'!B95),"",'3-Budget + REVISE'!B95)</f>
        <v>0</v>
      </c>
      <c r="C104" s="520">
        <f>IF('3-Budget + REVISE'!Y95=1,'3-Budget + REVISE'!G95,'6-EXPENSE 3rd Period'!C104)</f>
        <v>0</v>
      </c>
      <c r="D104" s="449"/>
      <c r="E104" s="450"/>
      <c r="F104" s="444"/>
      <c r="G104" s="445"/>
      <c r="H104" s="519"/>
      <c r="I104" s="521">
        <f>F104+'6-EXPENSE 3rd Period'!I104</f>
        <v>0</v>
      </c>
      <c r="J104" s="496"/>
      <c r="K104" s="497"/>
      <c r="L104" s="17" t="str">
        <f t="shared" si="27"/>
        <v/>
      </c>
      <c r="M104" s="113">
        <f t="shared" si="28"/>
        <v>0</v>
      </c>
      <c r="N104" s="15" t="str">
        <f t="shared" si="29"/>
        <v/>
      </c>
    </row>
    <row r="105" spans="2:14" s="11" customFormat="1" ht="12" customHeight="1" x14ac:dyDescent="0.2">
      <c r="B105" s="16">
        <f>IF(ISBLANK('3-Budget + REVISE'!B96),"",'3-Budget + REVISE'!B96)</f>
        <v>0</v>
      </c>
      <c r="C105" s="520">
        <f>IF('3-Budget + REVISE'!Y96=1,'3-Budget + REVISE'!G96,'6-EXPENSE 3rd Period'!C105)</f>
        <v>0</v>
      </c>
      <c r="D105" s="449"/>
      <c r="E105" s="450"/>
      <c r="F105" s="444"/>
      <c r="G105" s="445"/>
      <c r="H105" s="519"/>
      <c r="I105" s="521">
        <f>F105+'6-EXPENSE 3rd Period'!I105</f>
        <v>0</v>
      </c>
      <c r="J105" s="496"/>
      <c r="K105" s="497"/>
      <c r="L105" s="17" t="str">
        <f t="shared" si="27"/>
        <v/>
      </c>
      <c r="M105" s="113">
        <f t="shared" si="28"/>
        <v>0</v>
      </c>
      <c r="N105" s="15" t="str">
        <f t="shared" si="29"/>
        <v/>
      </c>
    </row>
    <row r="106" spans="2:14" s="11" customFormat="1" ht="12" customHeight="1" x14ac:dyDescent="0.2">
      <c r="B106" s="18">
        <f>IF(ISBLANK('3-Budget + REVISE'!B97),"",'3-Budget + REVISE'!B97)</f>
        <v>0</v>
      </c>
      <c r="C106" s="520">
        <f>IF('3-Budget + REVISE'!Y97=1,'3-Budget + REVISE'!G97,'6-EXPENSE 3rd Period'!C106)</f>
        <v>0</v>
      </c>
      <c r="D106" s="449"/>
      <c r="E106" s="450"/>
      <c r="F106" s="444"/>
      <c r="G106" s="445"/>
      <c r="H106" s="519"/>
      <c r="I106" s="522">
        <f>F106+'6-EXPENSE 3rd Period'!I106</f>
        <v>0</v>
      </c>
      <c r="J106" s="523"/>
      <c r="K106" s="524"/>
      <c r="L106" s="19" t="str">
        <f t="shared" si="27"/>
        <v/>
      </c>
      <c r="M106" s="114">
        <f t="shared" si="28"/>
        <v>0</v>
      </c>
      <c r="N106" s="15" t="str">
        <f t="shared" si="29"/>
        <v/>
      </c>
    </row>
    <row r="107" spans="2:14" s="11" customFormat="1" ht="12.95" customHeight="1" x14ac:dyDescent="0.2">
      <c r="B107" s="89" t="str">
        <f>IF(ISBLANK('3-Budget + REVISE'!B98),"",'3-Budget + REVISE'!B98)</f>
        <v>700 - OPERATIONAL</v>
      </c>
      <c r="C107" s="571">
        <f>SUM(C108:C117)</f>
        <v>0</v>
      </c>
      <c r="D107" s="571"/>
      <c r="E107" s="571"/>
      <c r="F107" s="571">
        <f t="shared" ref="F107" si="30">SUM(F108:F117)</f>
        <v>0</v>
      </c>
      <c r="G107" s="571"/>
      <c r="H107" s="571"/>
      <c r="I107" s="571">
        <f t="shared" ref="I107" si="31">SUM(I108:I117)</f>
        <v>0</v>
      </c>
      <c r="J107" s="571"/>
      <c r="K107" s="571"/>
      <c r="L107" s="108" t="str">
        <f t="shared" ref="L107:L117" si="32">IF(C107&gt;0,I107/C107,"")</f>
        <v/>
      </c>
      <c r="M107" s="118">
        <f t="shared" si="28"/>
        <v>0</v>
      </c>
      <c r="N107" s="10" t="str">
        <f t="shared" si="29"/>
        <v/>
      </c>
    </row>
    <row r="108" spans="2:14" s="11" customFormat="1" ht="12" customHeight="1" x14ac:dyDescent="0.2">
      <c r="B108" s="13">
        <f>IF(ISBLANK('3-Budget + REVISE'!B99),"",'3-Budget + REVISE'!B99)</f>
        <v>0</v>
      </c>
      <c r="C108" s="520">
        <f>IF('3-Budget + REVISE'!Y99=1,'3-Budget + REVISE'!G99,'6-EXPENSE 3rd Period'!C108)</f>
        <v>0</v>
      </c>
      <c r="D108" s="449"/>
      <c r="E108" s="450"/>
      <c r="F108" s="444"/>
      <c r="G108" s="445"/>
      <c r="H108" s="519"/>
      <c r="I108" s="520">
        <f>F108+'6-EXPENSE 3rd Period'!I108</f>
        <v>0</v>
      </c>
      <c r="J108" s="449"/>
      <c r="K108" s="450"/>
      <c r="L108" s="14" t="str">
        <f t="shared" si="32"/>
        <v/>
      </c>
      <c r="M108" s="112">
        <f t="shared" ref="M108:M118" si="33">C108-I108</f>
        <v>0</v>
      </c>
      <c r="N108" s="15" t="str">
        <f t="shared" ref="N108:N118" si="34">IF(M108&lt;0, "!", "")</f>
        <v/>
      </c>
    </row>
    <row r="109" spans="2:14" s="11" customFormat="1" ht="12" customHeight="1" x14ac:dyDescent="0.2">
      <c r="B109" s="16">
        <f>IF(ISBLANK('3-Budget + REVISE'!B100),"",'3-Budget + REVISE'!B100)</f>
        <v>0</v>
      </c>
      <c r="C109" s="520">
        <f>IF('3-Budget + REVISE'!Y100=1,'3-Budget + REVISE'!G100,'6-EXPENSE 3rd Period'!C109)</f>
        <v>0</v>
      </c>
      <c r="D109" s="449"/>
      <c r="E109" s="450"/>
      <c r="F109" s="444"/>
      <c r="G109" s="445"/>
      <c r="H109" s="519"/>
      <c r="I109" s="521">
        <f>F109+'6-EXPENSE 3rd Period'!I109</f>
        <v>0</v>
      </c>
      <c r="J109" s="496"/>
      <c r="K109" s="497"/>
      <c r="L109" s="17" t="str">
        <f t="shared" si="32"/>
        <v/>
      </c>
      <c r="M109" s="113">
        <f t="shared" si="33"/>
        <v>0</v>
      </c>
      <c r="N109" s="15" t="str">
        <f t="shared" si="34"/>
        <v/>
      </c>
    </row>
    <row r="110" spans="2:14" s="11" customFormat="1" ht="12" customHeight="1" x14ac:dyDescent="0.2">
      <c r="B110" s="16">
        <f>IF(ISBLANK('3-Budget + REVISE'!B101),"",'3-Budget + REVISE'!B101)</f>
        <v>0</v>
      </c>
      <c r="C110" s="520">
        <f>IF('3-Budget + REVISE'!Y101=1,'3-Budget + REVISE'!G101,'6-EXPENSE 3rd Period'!C110)</f>
        <v>0</v>
      </c>
      <c r="D110" s="449"/>
      <c r="E110" s="450"/>
      <c r="F110" s="444"/>
      <c r="G110" s="445"/>
      <c r="H110" s="519"/>
      <c r="I110" s="521">
        <f>F110+'6-EXPENSE 3rd Period'!I110</f>
        <v>0</v>
      </c>
      <c r="J110" s="496"/>
      <c r="K110" s="497"/>
      <c r="L110" s="17" t="str">
        <f t="shared" si="32"/>
        <v/>
      </c>
      <c r="M110" s="113">
        <f t="shared" si="33"/>
        <v>0</v>
      </c>
      <c r="N110" s="15" t="str">
        <f t="shared" si="34"/>
        <v/>
      </c>
    </row>
    <row r="111" spans="2:14" s="11" customFormat="1" ht="12" customHeight="1" x14ac:dyDescent="0.2">
      <c r="B111" s="16">
        <f>IF(ISBLANK('3-Budget + REVISE'!B102),"",'3-Budget + REVISE'!B102)</f>
        <v>0</v>
      </c>
      <c r="C111" s="520">
        <f>IF('3-Budget + REVISE'!Y102=1,'3-Budget + REVISE'!G102,'6-EXPENSE 3rd Period'!C111)</f>
        <v>0</v>
      </c>
      <c r="D111" s="449"/>
      <c r="E111" s="450"/>
      <c r="F111" s="444"/>
      <c r="G111" s="445"/>
      <c r="H111" s="519"/>
      <c r="I111" s="521">
        <f>F111+'6-EXPENSE 3rd Period'!I111</f>
        <v>0</v>
      </c>
      <c r="J111" s="496"/>
      <c r="K111" s="497"/>
      <c r="L111" s="17" t="str">
        <f t="shared" si="32"/>
        <v/>
      </c>
      <c r="M111" s="113">
        <f t="shared" si="33"/>
        <v>0</v>
      </c>
      <c r="N111" s="15" t="str">
        <f t="shared" si="34"/>
        <v/>
      </c>
    </row>
    <row r="112" spans="2:14" s="11" customFormat="1" ht="12" customHeight="1" x14ac:dyDescent="0.2">
      <c r="B112" s="16">
        <f>IF(ISBLANK('3-Budget + REVISE'!B103),"",'3-Budget + REVISE'!B103)</f>
        <v>0</v>
      </c>
      <c r="C112" s="520">
        <f>IF('3-Budget + REVISE'!Y103=1,'3-Budget + REVISE'!G103,'6-EXPENSE 3rd Period'!C112)</f>
        <v>0</v>
      </c>
      <c r="D112" s="449"/>
      <c r="E112" s="450"/>
      <c r="F112" s="444"/>
      <c r="G112" s="445"/>
      <c r="H112" s="519"/>
      <c r="I112" s="521">
        <f>F112+'6-EXPENSE 3rd Period'!I112</f>
        <v>0</v>
      </c>
      <c r="J112" s="496"/>
      <c r="K112" s="497"/>
      <c r="L112" s="17" t="str">
        <f t="shared" si="32"/>
        <v/>
      </c>
      <c r="M112" s="113">
        <f t="shared" si="33"/>
        <v>0</v>
      </c>
      <c r="N112" s="15" t="str">
        <f t="shared" si="34"/>
        <v/>
      </c>
    </row>
    <row r="113" spans="2:14" s="11" customFormat="1" ht="12" customHeight="1" x14ac:dyDescent="0.2">
      <c r="B113" s="16">
        <f>IF(ISBLANK('3-Budget + REVISE'!B104),"",'3-Budget + REVISE'!B104)</f>
        <v>0</v>
      </c>
      <c r="C113" s="520">
        <f>IF('3-Budget + REVISE'!Y104=1,'3-Budget + REVISE'!G104,'6-EXPENSE 3rd Period'!C113)</f>
        <v>0</v>
      </c>
      <c r="D113" s="449"/>
      <c r="E113" s="450"/>
      <c r="F113" s="444"/>
      <c r="G113" s="445"/>
      <c r="H113" s="519"/>
      <c r="I113" s="521">
        <f>F113+'6-EXPENSE 3rd Period'!I113</f>
        <v>0</v>
      </c>
      <c r="J113" s="496"/>
      <c r="K113" s="497"/>
      <c r="L113" s="17" t="str">
        <f t="shared" si="32"/>
        <v/>
      </c>
      <c r="M113" s="113">
        <f t="shared" si="33"/>
        <v>0</v>
      </c>
      <c r="N113" s="15" t="str">
        <f t="shared" si="34"/>
        <v/>
      </c>
    </row>
    <row r="114" spans="2:14" s="11" customFormat="1" ht="12" customHeight="1" x14ac:dyDescent="0.2">
      <c r="B114" s="16">
        <f>IF(ISBLANK('3-Budget + REVISE'!B105),"",'3-Budget + REVISE'!B105)</f>
        <v>0</v>
      </c>
      <c r="C114" s="520">
        <f>IF('3-Budget + REVISE'!Y105=1,'3-Budget + REVISE'!G105,'6-EXPENSE 3rd Period'!C114)</f>
        <v>0</v>
      </c>
      <c r="D114" s="449"/>
      <c r="E114" s="450"/>
      <c r="F114" s="444"/>
      <c r="G114" s="445"/>
      <c r="H114" s="519"/>
      <c r="I114" s="521">
        <f>F114+'6-EXPENSE 3rd Period'!I114</f>
        <v>0</v>
      </c>
      <c r="J114" s="496"/>
      <c r="K114" s="497"/>
      <c r="L114" s="17" t="str">
        <f t="shared" si="32"/>
        <v/>
      </c>
      <c r="M114" s="113">
        <f t="shared" si="33"/>
        <v>0</v>
      </c>
      <c r="N114" s="15" t="str">
        <f t="shared" si="34"/>
        <v/>
      </c>
    </row>
    <row r="115" spans="2:14" s="11" customFormat="1" ht="12" customHeight="1" x14ac:dyDescent="0.2">
      <c r="B115" s="16">
        <f>IF(ISBLANK('3-Budget + REVISE'!B106),"",'3-Budget + REVISE'!B106)</f>
        <v>0</v>
      </c>
      <c r="C115" s="520">
        <f>IF('3-Budget + REVISE'!Y106=1,'3-Budget + REVISE'!G106,'6-EXPENSE 3rd Period'!C115)</f>
        <v>0</v>
      </c>
      <c r="D115" s="449"/>
      <c r="E115" s="450"/>
      <c r="F115" s="444"/>
      <c r="G115" s="445"/>
      <c r="H115" s="519"/>
      <c r="I115" s="521">
        <f>F115+'6-EXPENSE 3rd Period'!I115</f>
        <v>0</v>
      </c>
      <c r="J115" s="496"/>
      <c r="K115" s="497"/>
      <c r="L115" s="17" t="str">
        <f t="shared" si="32"/>
        <v/>
      </c>
      <c r="M115" s="113">
        <f t="shared" si="33"/>
        <v>0</v>
      </c>
      <c r="N115" s="15" t="str">
        <f t="shared" si="34"/>
        <v/>
      </c>
    </row>
    <row r="116" spans="2:14" s="11" customFormat="1" ht="12" customHeight="1" x14ac:dyDescent="0.2">
      <c r="B116" s="16">
        <f>IF(ISBLANK('3-Budget + REVISE'!B107),"",'3-Budget + REVISE'!B107)</f>
        <v>0</v>
      </c>
      <c r="C116" s="520">
        <f>IF('3-Budget + REVISE'!Y107=1,'3-Budget + REVISE'!G107,'6-EXPENSE 3rd Period'!C116)</f>
        <v>0</v>
      </c>
      <c r="D116" s="449"/>
      <c r="E116" s="450"/>
      <c r="F116" s="444"/>
      <c r="G116" s="445"/>
      <c r="H116" s="519"/>
      <c r="I116" s="521">
        <f>F116+'6-EXPENSE 3rd Period'!I116</f>
        <v>0</v>
      </c>
      <c r="J116" s="496"/>
      <c r="K116" s="497"/>
      <c r="L116" s="17" t="str">
        <f t="shared" si="32"/>
        <v/>
      </c>
      <c r="M116" s="113">
        <f t="shared" si="33"/>
        <v>0</v>
      </c>
      <c r="N116" s="15" t="str">
        <f t="shared" si="34"/>
        <v/>
      </c>
    </row>
    <row r="117" spans="2:14" s="11" customFormat="1" ht="12" customHeight="1" x14ac:dyDescent="0.2">
      <c r="B117" s="91">
        <f>IF(ISBLANK('3-Budget + REVISE'!B108),"",'3-Budget + REVISE'!B108)</f>
        <v>0</v>
      </c>
      <c r="C117" s="520">
        <f>IF('3-Budget + REVISE'!Y108=1,'3-Budget + REVISE'!G108,'6-EXPENSE 3rd Period'!C117)</f>
        <v>0</v>
      </c>
      <c r="D117" s="449"/>
      <c r="E117" s="450"/>
      <c r="F117" s="444"/>
      <c r="G117" s="445"/>
      <c r="H117" s="519"/>
      <c r="I117" s="568">
        <f>F117+'6-EXPENSE 3rd Period'!I117</f>
        <v>0</v>
      </c>
      <c r="J117" s="569"/>
      <c r="K117" s="570"/>
      <c r="L117" s="92" t="str">
        <f t="shared" si="32"/>
        <v/>
      </c>
      <c r="M117" s="114">
        <f t="shared" si="33"/>
        <v>0</v>
      </c>
      <c r="N117" s="15" t="str">
        <f t="shared" si="34"/>
        <v/>
      </c>
    </row>
    <row r="118" spans="2:14" s="11" customFormat="1" ht="12.95" customHeight="1" x14ac:dyDescent="0.2">
      <c r="B118" s="89" t="str">
        <f>IF(ISBLANK('3-Budget + REVISE'!B109),"",'3-Budget + REVISE'!B109)</f>
        <v>800 - (identify category)</v>
      </c>
      <c r="C118" s="571">
        <f>SUM(C119:C128)</f>
        <v>0</v>
      </c>
      <c r="D118" s="571"/>
      <c r="E118" s="571"/>
      <c r="F118" s="571">
        <f t="shared" ref="F118" si="35">SUM(F119:F128)</f>
        <v>0</v>
      </c>
      <c r="G118" s="571"/>
      <c r="H118" s="571"/>
      <c r="I118" s="571">
        <f t="shared" ref="I118" si="36">SUM(I119:I128)</f>
        <v>0</v>
      </c>
      <c r="J118" s="571"/>
      <c r="K118" s="571"/>
      <c r="L118" s="108" t="str">
        <f t="shared" ref="L118:L128" si="37">IF(C118&gt;0,I118/C118,"")</f>
        <v/>
      </c>
      <c r="M118" s="118">
        <f t="shared" si="33"/>
        <v>0</v>
      </c>
      <c r="N118" s="10" t="str">
        <f t="shared" si="34"/>
        <v/>
      </c>
    </row>
    <row r="119" spans="2:14" s="11" customFormat="1" ht="12" customHeight="1" x14ac:dyDescent="0.2">
      <c r="B119" s="13">
        <f>IF(ISBLANK('3-Budget + REVISE'!B110),"",'3-Budget + REVISE'!B110)</f>
        <v>0</v>
      </c>
      <c r="C119" s="520">
        <f>IF('3-Budget + REVISE'!Y110=1,'3-Budget + REVISE'!G110,'6-EXPENSE 3rd Period'!C119)</f>
        <v>0</v>
      </c>
      <c r="D119" s="449"/>
      <c r="E119" s="450"/>
      <c r="F119" s="444"/>
      <c r="G119" s="445"/>
      <c r="H119" s="519"/>
      <c r="I119" s="520">
        <f>F119+'6-EXPENSE 3rd Period'!I119</f>
        <v>0</v>
      </c>
      <c r="J119" s="449"/>
      <c r="K119" s="450"/>
      <c r="L119" s="14" t="str">
        <f t="shared" si="37"/>
        <v/>
      </c>
      <c r="M119" s="112">
        <f t="shared" ref="M119:M129" si="38">C119-I119</f>
        <v>0</v>
      </c>
      <c r="N119" s="15" t="str">
        <f t="shared" ref="N119:N129" si="39">IF(M119&lt;0, "!", "")</f>
        <v/>
      </c>
    </row>
    <row r="120" spans="2:14" s="11" customFormat="1" ht="12" customHeight="1" x14ac:dyDescent="0.2">
      <c r="B120" s="16">
        <f>IF(ISBLANK('3-Budget + REVISE'!B111),"",'3-Budget + REVISE'!B111)</f>
        <v>0</v>
      </c>
      <c r="C120" s="520">
        <f>IF('3-Budget + REVISE'!Y111=1,'3-Budget + REVISE'!G111,'6-EXPENSE 3rd Period'!C120)</f>
        <v>0</v>
      </c>
      <c r="D120" s="449"/>
      <c r="E120" s="450"/>
      <c r="F120" s="444"/>
      <c r="G120" s="445"/>
      <c r="H120" s="519"/>
      <c r="I120" s="521">
        <f>F120+'6-EXPENSE 3rd Period'!I120</f>
        <v>0</v>
      </c>
      <c r="J120" s="496"/>
      <c r="K120" s="497"/>
      <c r="L120" s="17" t="str">
        <f t="shared" si="37"/>
        <v/>
      </c>
      <c r="M120" s="113">
        <f t="shared" si="38"/>
        <v>0</v>
      </c>
      <c r="N120" s="15" t="str">
        <f t="shared" si="39"/>
        <v/>
      </c>
    </row>
    <row r="121" spans="2:14" s="11" customFormat="1" ht="12" customHeight="1" x14ac:dyDescent="0.2">
      <c r="B121" s="16">
        <f>IF(ISBLANK('3-Budget + REVISE'!B112),"",'3-Budget + REVISE'!B112)</f>
        <v>0</v>
      </c>
      <c r="C121" s="520">
        <f>IF('3-Budget + REVISE'!Y112=1,'3-Budget + REVISE'!G112,'6-EXPENSE 3rd Period'!C121)</f>
        <v>0</v>
      </c>
      <c r="D121" s="449"/>
      <c r="E121" s="450"/>
      <c r="F121" s="444"/>
      <c r="G121" s="445"/>
      <c r="H121" s="519"/>
      <c r="I121" s="521">
        <f>F121+'6-EXPENSE 3rd Period'!I121</f>
        <v>0</v>
      </c>
      <c r="J121" s="496"/>
      <c r="K121" s="497"/>
      <c r="L121" s="17" t="str">
        <f t="shared" si="37"/>
        <v/>
      </c>
      <c r="M121" s="113">
        <f t="shared" si="38"/>
        <v>0</v>
      </c>
      <c r="N121" s="15" t="str">
        <f t="shared" si="39"/>
        <v/>
      </c>
    </row>
    <row r="122" spans="2:14" s="11" customFormat="1" ht="12" customHeight="1" x14ac:dyDescent="0.2">
      <c r="B122" s="16">
        <f>IF(ISBLANK('3-Budget + REVISE'!B113),"",'3-Budget + REVISE'!B113)</f>
        <v>0</v>
      </c>
      <c r="C122" s="520">
        <f>IF('3-Budget + REVISE'!Y113=1,'3-Budget + REVISE'!G113,'6-EXPENSE 3rd Period'!C122)</f>
        <v>0</v>
      </c>
      <c r="D122" s="449"/>
      <c r="E122" s="450"/>
      <c r="F122" s="444"/>
      <c r="G122" s="445"/>
      <c r="H122" s="519"/>
      <c r="I122" s="521">
        <f>F122+'6-EXPENSE 3rd Period'!I122</f>
        <v>0</v>
      </c>
      <c r="J122" s="496"/>
      <c r="K122" s="497"/>
      <c r="L122" s="17" t="str">
        <f t="shared" si="37"/>
        <v/>
      </c>
      <c r="M122" s="113">
        <f t="shared" si="38"/>
        <v>0</v>
      </c>
      <c r="N122" s="15" t="str">
        <f t="shared" si="39"/>
        <v/>
      </c>
    </row>
    <row r="123" spans="2:14" s="11" customFormat="1" ht="12" customHeight="1" x14ac:dyDescent="0.2">
      <c r="B123" s="16">
        <f>IF(ISBLANK('3-Budget + REVISE'!B114),"",'3-Budget + REVISE'!B114)</f>
        <v>0</v>
      </c>
      <c r="C123" s="520">
        <f>IF('3-Budget + REVISE'!Y114=1,'3-Budget + REVISE'!G114,'6-EXPENSE 3rd Period'!C123)</f>
        <v>0</v>
      </c>
      <c r="D123" s="449"/>
      <c r="E123" s="450"/>
      <c r="F123" s="444"/>
      <c r="G123" s="445"/>
      <c r="H123" s="519"/>
      <c r="I123" s="521">
        <f>F123+'6-EXPENSE 3rd Period'!I123</f>
        <v>0</v>
      </c>
      <c r="J123" s="496"/>
      <c r="K123" s="497"/>
      <c r="L123" s="17" t="str">
        <f t="shared" si="37"/>
        <v/>
      </c>
      <c r="M123" s="113">
        <f t="shared" si="38"/>
        <v>0</v>
      </c>
      <c r="N123" s="15" t="str">
        <f t="shared" si="39"/>
        <v/>
      </c>
    </row>
    <row r="124" spans="2:14" s="11" customFormat="1" ht="12" customHeight="1" x14ac:dyDescent="0.2">
      <c r="B124" s="16">
        <f>IF(ISBLANK('3-Budget + REVISE'!B115),"",'3-Budget + REVISE'!B115)</f>
        <v>0</v>
      </c>
      <c r="C124" s="520">
        <f>IF('3-Budget + REVISE'!Y115=1,'3-Budget + REVISE'!G115,'6-EXPENSE 3rd Period'!C124)</f>
        <v>0</v>
      </c>
      <c r="D124" s="449"/>
      <c r="E124" s="450"/>
      <c r="F124" s="444"/>
      <c r="G124" s="445"/>
      <c r="H124" s="519"/>
      <c r="I124" s="521">
        <f>F124+'6-EXPENSE 3rd Period'!I124</f>
        <v>0</v>
      </c>
      <c r="J124" s="496"/>
      <c r="K124" s="497"/>
      <c r="L124" s="17" t="str">
        <f t="shared" si="37"/>
        <v/>
      </c>
      <c r="M124" s="113">
        <f t="shared" si="38"/>
        <v>0</v>
      </c>
      <c r="N124" s="15" t="str">
        <f t="shared" si="39"/>
        <v/>
      </c>
    </row>
    <row r="125" spans="2:14" s="11" customFormat="1" ht="12" customHeight="1" x14ac:dyDescent="0.2">
      <c r="B125" s="16">
        <f>IF(ISBLANK('3-Budget + REVISE'!B116),"",'3-Budget + REVISE'!B116)</f>
        <v>0</v>
      </c>
      <c r="C125" s="520">
        <f>IF('3-Budget + REVISE'!Y116=1,'3-Budget + REVISE'!G116,'6-EXPENSE 3rd Period'!C125)</f>
        <v>0</v>
      </c>
      <c r="D125" s="449"/>
      <c r="E125" s="450"/>
      <c r="F125" s="444"/>
      <c r="G125" s="445"/>
      <c r="H125" s="519"/>
      <c r="I125" s="521">
        <f>F125+'6-EXPENSE 3rd Period'!I125</f>
        <v>0</v>
      </c>
      <c r="J125" s="496"/>
      <c r="K125" s="497"/>
      <c r="L125" s="17" t="str">
        <f t="shared" si="37"/>
        <v/>
      </c>
      <c r="M125" s="113">
        <f t="shared" si="38"/>
        <v>0</v>
      </c>
      <c r="N125" s="15" t="str">
        <f t="shared" si="39"/>
        <v/>
      </c>
    </row>
    <row r="126" spans="2:14" s="11" customFormat="1" ht="12" customHeight="1" x14ac:dyDescent="0.2">
      <c r="B126" s="16">
        <f>IF(ISBLANK('3-Budget + REVISE'!B117),"",'3-Budget + REVISE'!B117)</f>
        <v>0</v>
      </c>
      <c r="C126" s="520">
        <f>IF('3-Budget + REVISE'!Y117=1,'3-Budget + REVISE'!G117,'6-EXPENSE 3rd Period'!C126)</f>
        <v>0</v>
      </c>
      <c r="D126" s="449"/>
      <c r="E126" s="450"/>
      <c r="F126" s="444"/>
      <c r="G126" s="445"/>
      <c r="H126" s="519"/>
      <c r="I126" s="521">
        <f>F126+'6-EXPENSE 3rd Period'!I126</f>
        <v>0</v>
      </c>
      <c r="J126" s="496"/>
      <c r="K126" s="497"/>
      <c r="L126" s="17" t="str">
        <f t="shared" si="37"/>
        <v/>
      </c>
      <c r="M126" s="113">
        <f t="shared" si="38"/>
        <v>0</v>
      </c>
      <c r="N126" s="15" t="str">
        <f t="shared" si="39"/>
        <v/>
      </c>
    </row>
    <row r="127" spans="2:14" s="11" customFormat="1" ht="12" customHeight="1" x14ac:dyDescent="0.2">
      <c r="B127" s="16">
        <f>IF(ISBLANK('3-Budget + REVISE'!B118),"",'3-Budget + REVISE'!B118)</f>
        <v>0</v>
      </c>
      <c r="C127" s="520">
        <f>IF('3-Budget + REVISE'!Y118=1,'3-Budget + REVISE'!G118,'6-EXPENSE 3rd Period'!C127)</f>
        <v>0</v>
      </c>
      <c r="D127" s="449"/>
      <c r="E127" s="450"/>
      <c r="F127" s="444"/>
      <c r="G127" s="445"/>
      <c r="H127" s="519"/>
      <c r="I127" s="521">
        <f>F127+'6-EXPENSE 3rd Period'!I127</f>
        <v>0</v>
      </c>
      <c r="J127" s="496"/>
      <c r="K127" s="497"/>
      <c r="L127" s="17" t="str">
        <f t="shared" si="37"/>
        <v/>
      </c>
      <c r="M127" s="113">
        <f t="shared" si="38"/>
        <v>0</v>
      </c>
      <c r="N127" s="15" t="str">
        <f t="shared" si="39"/>
        <v/>
      </c>
    </row>
    <row r="128" spans="2:14" s="11" customFormat="1" ht="12" customHeight="1" x14ac:dyDescent="0.2">
      <c r="B128" s="18">
        <f>IF(ISBLANK('3-Budget + REVISE'!B119),"",'3-Budget + REVISE'!B119)</f>
        <v>0</v>
      </c>
      <c r="C128" s="520">
        <f>IF('3-Budget + REVISE'!Y119=1,'3-Budget + REVISE'!G119,'6-EXPENSE 3rd Period'!C128)</f>
        <v>0</v>
      </c>
      <c r="D128" s="449"/>
      <c r="E128" s="450"/>
      <c r="F128" s="444"/>
      <c r="G128" s="445"/>
      <c r="H128" s="519"/>
      <c r="I128" s="522">
        <f>F128+'6-EXPENSE 3rd Period'!I128</f>
        <v>0</v>
      </c>
      <c r="J128" s="523"/>
      <c r="K128" s="524"/>
      <c r="L128" s="19" t="str">
        <f t="shared" si="37"/>
        <v/>
      </c>
      <c r="M128" s="114">
        <f t="shared" si="38"/>
        <v>0</v>
      </c>
      <c r="N128" s="15" t="str">
        <f t="shared" si="39"/>
        <v/>
      </c>
    </row>
    <row r="129" spans="2:14" s="11" customFormat="1" ht="12.95" customHeight="1" x14ac:dyDescent="0.2">
      <c r="B129" s="89" t="str">
        <f>IF(ISBLANK('3-Budget + REVISE'!B120),"",'3-Budget + REVISE'!B120)</f>
        <v>900 - Indirect Costs</v>
      </c>
      <c r="C129" s="571">
        <f>SUM(C130)</f>
        <v>0</v>
      </c>
      <c r="D129" s="571"/>
      <c r="E129" s="571"/>
      <c r="F129" s="571">
        <f t="shared" ref="F129" si="40">SUM(F130)</f>
        <v>0</v>
      </c>
      <c r="G129" s="571"/>
      <c r="H129" s="571"/>
      <c r="I129" s="571">
        <f t="shared" ref="I129" si="41">SUM(I130)</f>
        <v>0</v>
      </c>
      <c r="J129" s="571"/>
      <c r="K129" s="571"/>
      <c r="L129" s="108" t="str">
        <f>IF(C129&gt;0,I129/C129,"")</f>
        <v/>
      </c>
      <c r="M129" s="118">
        <f t="shared" si="38"/>
        <v>0</v>
      </c>
      <c r="N129" s="10" t="str">
        <f t="shared" si="39"/>
        <v/>
      </c>
    </row>
    <row r="130" spans="2:14" s="11" customFormat="1" ht="12" customHeight="1" x14ac:dyDescent="0.2">
      <c r="B130" s="13" t="str">
        <f>IF(ISBLANK('3-Budget + REVISE'!B121),"",'3-Budget + REVISE'!B121)</f>
        <v>use "Indirect Cost Calculator"</v>
      </c>
      <c r="C130" s="520">
        <f>IF('3-Budget + REVISE'!Y121=1,'3-Budget + REVISE'!G121,'6-EXPENSE 3rd Period'!C130)</f>
        <v>0</v>
      </c>
      <c r="D130" s="449"/>
      <c r="E130" s="450"/>
      <c r="F130" s="451"/>
      <c r="G130" s="452"/>
      <c r="H130" s="554"/>
      <c r="I130" s="520">
        <f>F130+'6-EXPENSE 3rd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F131+'6-EXPENSE 3rd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4th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99Xq9t+0An8L2PgX3j1PoC+H+fWbuTnWDptjdLmgRn+JLL5kNq6taQKZQv+FUIcHxOxYT0zqemM6C9mEPiq/bg==" saltValue="LfuzQgN5YrGsV4bvougdrA==" spinCount="100000" sheet="1" objects="1" scenarios="1"/>
  <mergeCells count="379">
    <mergeCell ref="I52:K52"/>
    <mergeCell ref="I53:K53"/>
    <mergeCell ref="C48:E48"/>
    <mergeCell ref="C49:E49"/>
    <mergeCell ref="C50:E50"/>
    <mergeCell ref="C51:E51"/>
    <mergeCell ref="C52:E52"/>
    <mergeCell ref="C53:E53"/>
    <mergeCell ref="F51:H51"/>
    <mergeCell ref="F52:H52"/>
    <mergeCell ref="F53:H53"/>
    <mergeCell ref="F46:H46"/>
    <mergeCell ref="F47:H47"/>
    <mergeCell ref="F48:H48"/>
    <mergeCell ref="F49:H49"/>
    <mergeCell ref="F50:H50"/>
    <mergeCell ref="I48:K48"/>
    <mergeCell ref="I49:K49"/>
    <mergeCell ref="I50:K50"/>
    <mergeCell ref="I51:K51"/>
    <mergeCell ref="I29:K29"/>
    <mergeCell ref="I30:K30"/>
    <mergeCell ref="I31:K31"/>
    <mergeCell ref="C42:E42"/>
    <mergeCell ref="C43:E43"/>
    <mergeCell ref="C44:E44"/>
    <mergeCell ref="C45:E45"/>
    <mergeCell ref="C46:E46"/>
    <mergeCell ref="C47:E47"/>
    <mergeCell ref="I42:K42"/>
    <mergeCell ref="I43:K43"/>
    <mergeCell ref="I44:K44"/>
    <mergeCell ref="I45:K45"/>
    <mergeCell ref="I46:K46"/>
    <mergeCell ref="I47:K47"/>
    <mergeCell ref="C30:E30"/>
    <mergeCell ref="C31:E31"/>
    <mergeCell ref="F29:H29"/>
    <mergeCell ref="F30:H30"/>
    <mergeCell ref="F31:H31"/>
    <mergeCell ref="F42:H42"/>
    <mergeCell ref="F43:H43"/>
    <mergeCell ref="F44:H44"/>
    <mergeCell ref="F45:H45"/>
    <mergeCell ref="I20:K20"/>
    <mergeCell ref="I21:K21"/>
    <mergeCell ref="I22:K22"/>
    <mergeCell ref="I23:K23"/>
    <mergeCell ref="I24:K24"/>
    <mergeCell ref="I25:K25"/>
    <mergeCell ref="I26:K26"/>
    <mergeCell ref="I27:K27"/>
    <mergeCell ref="I28:K28"/>
    <mergeCell ref="F20:H20"/>
    <mergeCell ref="F21:H21"/>
    <mergeCell ref="F22:H22"/>
    <mergeCell ref="F23:H23"/>
    <mergeCell ref="F24:H24"/>
    <mergeCell ref="F25:H25"/>
    <mergeCell ref="F26:H26"/>
    <mergeCell ref="F27:H27"/>
    <mergeCell ref="F28:H28"/>
    <mergeCell ref="C21:E21"/>
    <mergeCell ref="C22:E22"/>
    <mergeCell ref="C23:E23"/>
    <mergeCell ref="C24:E24"/>
    <mergeCell ref="C25:E25"/>
    <mergeCell ref="C26:E26"/>
    <mergeCell ref="C27:E27"/>
    <mergeCell ref="C28:E28"/>
    <mergeCell ref="C29:E29"/>
    <mergeCell ref="C132:E132"/>
    <mergeCell ref="C129:E129"/>
    <mergeCell ref="F129:H129"/>
    <mergeCell ref="I129:K129"/>
    <mergeCell ref="C17:E17"/>
    <mergeCell ref="F17:H17"/>
    <mergeCell ref="I17:K17"/>
    <mergeCell ref="C40:E40"/>
    <mergeCell ref="F40:H40"/>
    <mergeCell ref="I40:K40"/>
    <mergeCell ref="C63:E63"/>
    <mergeCell ref="F63:H63"/>
    <mergeCell ref="I63:K63"/>
    <mergeCell ref="C35:E35"/>
    <mergeCell ref="C36:E36"/>
    <mergeCell ref="C37:E37"/>
    <mergeCell ref="C38:E38"/>
    <mergeCell ref="C39:E39"/>
    <mergeCell ref="C64:E64"/>
    <mergeCell ref="C65:E65"/>
    <mergeCell ref="C66:E66"/>
    <mergeCell ref="C67:E67"/>
    <mergeCell ref="C68:E68"/>
    <mergeCell ref="C58:E58"/>
    <mergeCell ref="C59:E59"/>
    <mergeCell ref="B1:B2"/>
    <mergeCell ref="C2:M2"/>
    <mergeCell ref="F9:G9"/>
    <mergeCell ref="B10:D10"/>
    <mergeCell ref="F10:M10"/>
    <mergeCell ref="F11:G11"/>
    <mergeCell ref="B12:D12"/>
    <mergeCell ref="F12:M12"/>
    <mergeCell ref="B13:D13"/>
    <mergeCell ref="F13:M13"/>
    <mergeCell ref="B4:D4"/>
    <mergeCell ref="F4:H4"/>
    <mergeCell ref="F5:H5"/>
    <mergeCell ref="B6:D6"/>
    <mergeCell ref="B7:D7"/>
    <mergeCell ref="F7:H7"/>
    <mergeCell ref="B8:D8"/>
    <mergeCell ref="F8:M8"/>
    <mergeCell ref="F6:G6"/>
    <mergeCell ref="F57:H57"/>
    <mergeCell ref="F58:H58"/>
    <mergeCell ref="F59:H59"/>
    <mergeCell ref="C20:E20"/>
    <mergeCell ref="B133:M136"/>
    <mergeCell ref="B3:M3"/>
    <mergeCell ref="B9:E9"/>
    <mergeCell ref="J4:M4"/>
    <mergeCell ref="C18:E18"/>
    <mergeCell ref="J5:M5"/>
    <mergeCell ref="J7:M7"/>
    <mergeCell ref="J6:M6"/>
    <mergeCell ref="C19:E19"/>
    <mergeCell ref="C32:E32"/>
    <mergeCell ref="C33:E33"/>
    <mergeCell ref="C34:E34"/>
    <mergeCell ref="K132:M132"/>
    <mergeCell ref="B15:F15"/>
    <mergeCell ref="C16:E16"/>
    <mergeCell ref="F16:H16"/>
    <mergeCell ref="I16:K16"/>
    <mergeCell ref="C41:E41"/>
    <mergeCell ref="C54:E54"/>
    <mergeCell ref="C55:E55"/>
    <mergeCell ref="B14:D14"/>
    <mergeCell ref="F14:M14"/>
    <mergeCell ref="C56:E56"/>
    <mergeCell ref="C57:E57"/>
    <mergeCell ref="C60:E60"/>
    <mergeCell ref="C61:E61"/>
    <mergeCell ref="C62:E62"/>
    <mergeCell ref="C75:E75"/>
    <mergeCell ref="C76:E76"/>
    <mergeCell ref="C77:E77"/>
    <mergeCell ref="C74:E74"/>
    <mergeCell ref="C78:E78"/>
    <mergeCell ref="C79:E79"/>
    <mergeCell ref="C69:E69"/>
    <mergeCell ref="C70:E70"/>
    <mergeCell ref="C71:E71"/>
    <mergeCell ref="C72:E72"/>
    <mergeCell ref="C73:E73"/>
    <mergeCell ref="C86:E86"/>
    <mergeCell ref="C87:E87"/>
    <mergeCell ref="C85:E85"/>
    <mergeCell ref="C88:E88"/>
    <mergeCell ref="C89:E89"/>
    <mergeCell ref="C90:E90"/>
    <mergeCell ref="C80:E80"/>
    <mergeCell ref="C81:E81"/>
    <mergeCell ref="C82:E82"/>
    <mergeCell ref="C83:E83"/>
    <mergeCell ref="C84:E84"/>
    <mergeCell ref="C97:E97"/>
    <mergeCell ref="C96:E96"/>
    <mergeCell ref="C98:E98"/>
    <mergeCell ref="C99:E99"/>
    <mergeCell ref="C100:E100"/>
    <mergeCell ref="C101:E101"/>
    <mergeCell ref="C91:E91"/>
    <mergeCell ref="C92:E92"/>
    <mergeCell ref="C93:E93"/>
    <mergeCell ref="C94:E94"/>
    <mergeCell ref="C95:E95"/>
    <mergeCell ref="C108:E108"/>
    <mergeCell ref="C109:E109"/>
    <mergeCell ref="C110:E110"/>
    <mergeCell ref="C111:E111"/>
    <mergeCell ref="C112:E112"/>
    <mergeCell ref="C102:E102"/>
    <mergeCell ref="C103:E103"/>
    <mergeCell ref="C104:E104"/>
    <mergeCell ref="C105:E105"/>
    <mergeCell ref="C106:E106"/>
    <mergeCell ref="C107:E107"/>
    <mergeCell ref="C127:E127"/>
    <mergeCell ref="C128:E128"/>
    <mergeCell ref="C119:E119"/>
    <mergeCell ref="C120:E120"/>
    <mergeCell ref="C121:E121"/>
    <mergeCell ref="C122:E122"/>
    <mergeCell ref="C123:E123"/>
    <mergeCell ref="C113:E113"/>
    <mergeCell ref="C114:E114"/>
    <mergeCell ref="C115:E115"/>
    <mergeCell ref="C116:E116"/>
    <mergeCell ref="C117:E117"/>
    <mergeCell ref="C118:E118"/>
    <mergeCell ref="F60:H60"/>
    <mergeCell ref="F61:H61"/>
    <mergeCell ref="C130:E130"/>
    <mergeCell ref="C131:E131"/>
    <mergeCell ref="F18:H18"/>
    <mergeCell ref="F19:H19"/>
    <mergeCell ref="F32:H32"/>
    <mergeCell ref="F33:H33"/>
    <mergeCell ref="F34:H34"/>
    <mergeCell ref="F35:H35"/>
    <mergeCell ref="F36:H36"/>
    <mergeCell ref="F37:H37"/>
    <mergeCell ref="F38:H38"/>
    <mergeCell ref="F39:H39"/>
    <mergeCell ref="F41:H41"/>
    <mergeCell ref="F54:H54"/>
    <mergeCell ref="F55:H55"/>
    <mergeCell ref="F56:H56"/>
    <mergeCell ref="C124:E124"/>
    <mergeCell ref="C125:E125"/>
    <mergeCell ref="C126:E126"/>
    <mergeCell ref="F68:H68"/>
    <mergeCell ref="F69:H69"/>
    <mergeCell ref="F70:H70"/>
    <mergeCell ref="F71:H71"/>
    <mergeCell ref="F72:H72"/>
    <mergeCell ref="F62:H62"/>
    <mergeCell ref="F64:H64"/>
    <mergeCell ref="F65:H65"/>
    <mergeCell ref="F66:H66"/>
    <mergeCell ref="F67:H67"/>
    <mergeCell ref="F79:H79"/>
    <mergeCell ref="F80:H80"/>
    <mergeCell ref="F81:H81"/>
    <mergeCell ref="F82:H82"/>
    <mergeCell ref="F83:H83"/>
    <mergeCell ref="F73:H73"/>
    <mergeCell ref="F75:H75"/>
    <mergeCell ref="F76:H76"/>
    <mergeCell ref="F77:H77"/>
    <mergeCell ref="F78:H78"/>
    <mergeCell ref="F74:H74"/>
    <mergeCell ref="F90:H90"/>
    <mergeCell ref="F91:H91"/>
    <mergeCell ref="F92:H92"/>
    <mergeCell ref="F93:H93"/>
    <mergeCell ref="F94:H94"/>
    <mergeCell ref="F84:H84"/>
    <mergeCell ref="F86:H86"/>
    <mergeCell ref="F87:H87"/>
    <mergeCell ref="F88:H88"/>
    <mergeCell ref="F89:H89"/>
    <mergeCell ref="F85:H85"/>
    <mergeCell ref="F101:H101"/>
    <mergeCell ref="F102:H102"/>
    <mergeCell ref="F103:H103"/>
    <mergeCell ref="F104:H104"/>
    <mergeCell ref="F105:H105"/>
    <mergeCell ref="F95:H95"/>
    <mergeCell ref="F97:H97"/>
    <mergeCell ref="F98:H98"/>
    <mergeCell ref="F99:H99"/>
    <mergeCell ref="F100:H100"/>
    <mergeCell ref="F96:H96"/>
    <mergeCell ref="F121:H121"/>
    <mergeCell ref="F122:H122"/>
    <mergeCell ref="F112:H112"/>
    <mergeCell ref="F113:H113"/>
    <mergeCell ref="F114:H114"/>
    <mergeCell ref="F115:H115"/>
    <mergeCell ref="F116:H116"/>
    <mergeCell ref="F106:H106"/>
    <mergeCell ref="F108:H108"/>
    <mergeCell ref="F109:H109"/>
    <mergeCell ref="F110:H110"/>
    <mergeCell ref="F111:H111"/>
    <mergeCell ref="F107:H107"/>
    <mergeCell ref="F118:H118"/>
    <mergeCell ref="F128:H128"/>
    <mergeCell ref="F130:H130"/>
    <mergeCell ref="F131:H131"/>
    <mergeCell ref="I18:K18"/>
    <mergeCell ref="I19:K19"/>
    <mergeCell ref="I32:K32"/>
    <mergeCell ref="I33:K33"/>
    <mergeCell ref="I34:K34"/>
    <mergeCell ref="I35:K35"/>
    <mergeCell ref="I36:K36"/>
    <mergeCell ref="I37:K37"/>
    <mergeCell ref="I38:K38"/>
    <mergeCell ref="I39:K39"/>
    <mergeCell ref="I41:K41"/>
    <mergeCell ref="I54:K54"/>
    <mergeCell ref="I55:K55"/>
    <mergeCell ref="F123:H123"/>
    <mergeCell ref="F124:H124"/>
    <mergeCell ref="F125:H125"/>
    <mergeCell ref="F126:H126"/>
    <mergeCell ref="F127:H127"/>
    <mergeCell ref="F117:H117"/>
    <mergeCell ref="F119:H119"/>
    <mergeCell ref="F120:H120"/>
    <mergeCell ref="I61:K61"/>
    <mergeCell ref="I62:K62"/>
    <mergeCell ref="I64:K64"/>
    <mergeCell ref="I65:K65"/>
    <mergeCell ref="I66:K66"/>
    <mergeCell ref="I56:K56"/>
    <mergeCell ref="I57:K57"/>
    <mergeCell ref="I58:K58"/>
    <mergeCell ref="I59:K59"/>
    <mergeCell ref="I60:K60"/>
    <mergeCell ref="I72:K72"/>
    <mergeCell ref="I73:K73"/>
    <mergeCell ref="I75:K75"/>
    <mergeCell ref="I76:K76"/>
    <mergeCell ref="I77:K77"/>
    <mergeCell ref="I67:K67"/>
    <mergeCell ref="I68:K68"/>
    <mergeCell ref="I69:K69"/>
    <mergeCell ref="I70:K70"/>
    <mergeCell ref="I71:K71"/>
    <mergeCell ref="I74:K74"/>
    <mergeCell ref="I83:K83"/>
    <mergeCell ref="I84:K84"/>
    <mergeCell ref="I86:K86"/>
    <mergeCell ref="I87:K87"/>
    <mergeCell ref="I88:K88"/>
    <mergeCell ref="I78:K78"/>
    <mergeCell ref="I79:K79"/>
    <mergeCell ref="I80:K80"/>
    <mergeCell ref="I81:K81"/>
    <mergeCell ref="I82:K82"/>
    <mergeCell ref="I85:K85"/>
    <mergeCell ref="I94:K94"/>
    <mergeCell ref="I95:K95"/>
    <mergeCell ref="I97:K97"/>
    <mergeCell ref="I98:K98"/>
    <mergeCell ref="I99:K99"/>
    <mergeCell ref="I89:K89"/>
    <mergeCell ref="I90:K90"/>
    <mergeCell ref="I91:K91"/>
    <mergeCell ref="I92:K92"/>
    <mergeCell ref="I93:K93"/>
    <mergeCell ref="I96:K96"/>
    <mergeCell ref="I106:K106"/>
    <mergeCell ref="I108:K108"/>
    <mergeCell ref="I109:K109"/>
    <mergeCell ref="I110:K110"/>
    <mergeCell ref="I100:K100"/>
    <mergeCell ref="I101:K101"/>
    <mergeCell ref="I102:K102"/>
    <mergeCell ref="I103:K103"/>
    <mergeCell ref="I104:K104"/>
    <mergeCell ref="I105:K105"/>
    <mergeCell ref="I107:K107"/>
    <mergeCell ref="I127:K127"/>
    <mergeCell ref="I128:K128"/>
    <mergeCell ref="I130:K130"/>
    <mergeCell ref="I131:K131"/>
    <mergeCell ref="I122:K122"/>
    <mergeCell ref="I123:K123"/>
    <mergeCell ref="I124:K124"/>
    <mergeCell ref="I125:K125"/>
    <mergeCell ref="I126:K126"/>
    <mergeCell ref="I116:K116"/>
    <mergeCell ref="I117:K117"/>
    <mergeCell ref="I119:K119"/>
    <mergeCell ref="I120:K120"/>
    <mergeCell ref="I121:K121"/>
    <mergeCell ref="I111:K111"/>
    <mergeCell ref="I112:K112"/>
    <mergeCell ref="I113:K113"/>
    <mergeCell ref="I114:K114"/>
    <mergeCell ref="I115:K115"/>
    <mergeCell ref="I118:K118"/>
  </mergeCells>
  <phoneticPr fontId="4" type="noConversion"/>
  <printOptions horizontalCentered="1" verticalCentered="1"/>
  <pageMargins left="0" right="0" top="0.25" bottom="0.25" header="0.3" footer="0.3"/>
  <pageSetup scale="80" pageOrder="overThenDown" orientation="landscape" r:id="rId1"/>
  <headerFooter alignWithMargins="0"/>
  <ignoredErrors>
    <ignoredError sqref="B8 F8"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223BF-BAF7-4FC3-8035-0885533F51FB}">
  <sheetPr>
    <tabColor rgb="FF007E00"/>
  </sheetPr>
  <dimension ref="A1:N136"/>
  <sheetViews>
    <sheetView showZeros="0" zoomScaleNormal="100" workbookViewId="0">
      <pane ySplit="16" topLeftCell="A17" activePane="bottomLeft" state="frozen"/>
      <selection pane="bottomLeft" activeCell="F39" sqref="F18:H39"/>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258" t="s">
        <v>3</v>
      </c>
      <c r="C5" s="258"/>
      <c r="D5" s="258"/>
      <c r="E5" s="258"/>
      <c r="F5" s="565" t="s">
        <v>216</v>
      </c>
      <c r="G5" s="565"/>
      <c r="H5" s="565"/>
      <c r="I5" s="258"/>
      <c r="J5" s="514" t="s">
        <v>95</v>
      </c>
      <c r="K5" s="514"/>
      <c r="L5" s="514"/>
      <c r="M5" s="514"/>
      <c r="N5" s="7"/>
    </row>
    <row r="6" spans="1:14" ht="12.75" customHeight="1" x14ac:dyDescent="0.2">
      <c r="B6" s="513" t="str">
        <f>IF(ISBLANK('4-EXPENSE 1st Period'!B6:E6),"",'4-EXPENSE 1st Period'!B6:E6)</f>
        <v/>
      </c>
      <c r="C6" s="513"/>
      <c r="D6" s="513"/>
      <c r="E6" s="49"/>
      <c r="F6" s="577">
        <f>'4-EXPENSE 1st Period'!$F$6</f>
        <v>0</v>
      </c>
      <c r="G6" s="577"/>
      <c r="H6" s="52" t="s">
        <v>21</v>
      </c>
      <c r="I6" s="4"/>
      <c r="J6" s="513" t="s">
        <v>174</v>
      </c>
      <c r="K6" s="513"/>
      <c r="L6" s="513"/>
      <c r="M6" s="513"/>
    </row>
    <row r="7" spans="1:14" s="6" customFormat="1" ht="13.5" customHeight="1" x14ac:dyDescent="0.15">
      <c r="B7" s="533" t="s">
        <v>4</v>
      </c>
      <c r="C7" s="533"/>
      <c r="D7" s="533"/>
      <c r="E7" s="258"/>
      <c r="F7" s="533" t="s">
        <v>2</v>
      </c>
      <c r="G7" s="533"/>
      <c r="H7" s="533"/>
      <c r="I7" s="258"/>
      <c r="J7" s="533" t="s">
        <v>1</v>
      </c>
      <c r="K7" s="533"/>
      <c r="L7" s="533"/>
      <c r="M7" s="533"/>
      <c r="N7" s="7"/>
    </row>
    <row r="8" spans="1:14" ht="13.9" customHeight="1" x14ac:dyDescent="0.2">
      <c r="B8" s="576" t="str">
        <f>IF(ISBLANK('4-EXPENSE 1st Period'!B8:D8),"",'4-EXPENSE 1st Period'!B8:D8)</f>
        <v/>
      </c>
      <c r="C8" s="576"/>
      <c r="D8" s="576"/>
      <c r="E8" s="51"/>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258"/>
      <c r="I9" s="258"/>
      <c r="J9" s="258"/>
      <c r="K9" s="258"/>
      <c r="L9" s="258"/>
      <c r="M9" s="258"/>
      <c r="N9" s="7"/>
    </row>
    <row r="10" spans="1:14" ht="18" customHeight="1" thickBot="1" x14ac:dyDescent="0.25">
      <c r="B10" s="531"/>
      <c r="C10" s="531"/>
      <c r="D10" s="531"/>
      <c r="E10" s="43"/>
      <c r="F10" s="574"/>
      <c r="G10" s="574"/>
      <c r="H10" s="574"/>
      <c r="I10" s="574"/>
      <c r="J10" s="574"/>
      <c r="K10" s="574"/>
      <c r="L10" s="574"/>
      <c r="M10" s="574"/>
    </row>
    <row r="11" spans="1:14" s="6" customFormat="1" ht="13.5" customHeight="1" x14ac:dyDescent="0.15">
      <c r="B11" s="255" t="s">
        <v>7</v>
      </c>
      <c r="C11" s="258" t="s">
        <v>8</v>
      </c>
      <c r="E11" s="258"/>
      <c r="F11" s="575" t="s">
        <v>7</v>
      </c>
      <c r="G11" s="575"/>
      <c r="H11" s="25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65" t="s">
        <v>9</v>
      </c>
      <c r="C13" s="565"/>
      <c r="D13" s="565"/>
      <c r="E13" s="258"/>
      <c r="F13" s="563" t="s">
        <v>9</v>
      </c>
      <c r="G13" s="563"/>
      <c r="H13" s="563"/>
      <c r="I13" s="563"/>
      <c r="J13" s="563"/>
      <c r="K13" s="563"/>
      <c r="L13" s="563"/>
      <c r="M13" s="563"/>
      <c r="N13" s="7"/>
    </row>
    <row r="14" spans="1:14" ht="12.75" customHeight="1" x14ac:dyDescent="0.2">
      <c r="B14" s="477" t="s">
        <v>19</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39" t="s">
        <v>10</v>
      </c>
      <c r="H15" s="258"/>
      <c r="I15" s="258"/>
      <c r="J15" s="258"/>
      <c r="K15" s="258"/>
      <c r="L15" s="258"/>
      <c r="M15" s="258"/>
      <c r="N15" s="7"/>
    </row>
    <row r="16" spans="1:14" ht="20.25" customHeight="1" thickBot="1" x14ac:dyDescent="0.25">
      <c r="B16" s="38" t="s">
        <v>0</v>
      </c>
      <c r="C16" s="536" t="s">
        <v>23</v>
      </c>
      <c r="D16" s="572"/>
      <c r="E16" s="573"/>
      <c r="F16" s="539" t="s">
        <v>178</v>
      </c>
      <c r="G16" s="540"/>
      <c r="H16" s="541"/>
      <c r="I16" s="542" t="s">
        <v>22</v>
      </c>
      <c r="J16" s="543"/>
      <c r="K16" s="544"/>
      <c r="L16" s="78" t="s">
        <v>25</v>
      </c>
      <c r="M16" s="62" t="s">
        <v>24</v>
      </c>
    </row>
    <row r="17" spans="2:14" s="12" customFormat="1" ht="12.95" customHeight="1" x14ac:dyDescent="0.2">
      <c r="B17" s="90" t="str">
        <f>IF(ISBLANK('3-Budget + REVISE'!B8),"",'3-Budget + REVISE'!B8)</f>
        <v>100 - PERSONNEL - Salary / Wage</v>
      </c>
      <c r="C17" s="578">
        <f>SUM(C18:C39)</f>
        <v>0</v>
      </c>
      <c r="D17" s="578"/>
      <c r="E17" s="578"/>
      <c r="F17" s="578">
        <f>SUM(F18:F39)</f>
        <v>0</v>
      </c>
      <c r="G17" s="578"/>
      <c r="H17" s="578"/>
      <c r="I17" s="578">
        <f t="shared" ref="I17" si="0">SUM(I18:I39)</f>
        <v>0</v>
      </c>
      <c r="J17" s="578"/>
      <c r="K17" s="578"/>
      <c r="L17" s="107" t="str">
        <f t="shared" ref="L17:L104" si="1">IF(C17&gt;0,I17/C17,"")</f>
        <v/>
      </c>
      <c r="M17" s="111">
        <f>C17-I17</f>
        <v>0</v>
      </c>
      <c r="N17" s="15" t="str">
        <f t="shared" ref="N17:N62" si="2">IF(M17&lt;0, "!", "")</f>
        <v/>
      </c>
    </row>
    <row r="18" spans="2:14" s="11" customFormat="1" ht="12" customHeight="1" x14ac:dyDescent="0.2">
      <c r="B18" s="13">
        <f>IF(ISBLANK('3-Budget + REVISE'!B9),"",'3-Budget + REVISE'!B9)</f>
        <v>0</v>
      </c>
      <c r="C18" s="520">
        <f>IF('3-Budget + REVISE'!AB9=1,'3-Budget + REVISE'!H9,' 7-EXPENSE 4th Period'!C18)</f>
        <v>0</v>
      </c>
      <c r="D18" s="449"/>
      <c r="E18" s="450"/>
      <c r="F18" s="444"/>
      <c r="G18" s="445"/>
      <c r="H18" s="519"/>
      <c r="I18" s="520">
        <f>F18+' 7-EXPENSE 4th Period'!I18</f>
        <v>0</v>
      </c>
      <c r="J18" s="449"/>
      <c r="K18" s="450"/>
      <c r="L18" s="14" t="str">
        <f t="shared" si="1"/>
        <v/>
      </c>
      <c r="M18" s="112">
        <f t="shared" ref="M18:M105" si="3">C18-I18</f>
        <v>0</v>
      </c>
      <c r="N18" s="15" t="str">
        <f t="shared" si="2"/>
        <v/>
      </c>
    </row>
    <row r="19" spans="2:14" s="11" customFormat="1" ht="12" customHeight="1" x14ac:dyDescent="0.2">
      <c r="B19" s="13">
        <f>IF(ISBLANK('3-Budget + REVISE'!B10),"",'3-Budget + REVISE'!B10)</f>
        <v>0</v>
      </c>
      <c r="C19" s="520">
        <f>IF('3-Budget + REVISE'!AB10=1,'3-Budget + REVISE'!H10,' 7-EXPENSE 4th Period'!C19)</f>
        <v>0</v>
      </c>
      <c r="D19" s="449"/>
      <c r="E19" s="450"/>
      <c r="F19" s="444"/>
      <c r="G19" s="445"/>
      <c r="H19" s="519"/>
      <c r="I19" s="520">
        <f>F19+' 7-EXPENSE 4th Period'!I19</f>
        <v>0</v>
      </c>
      <c r="J19" s="449"/>
      <c r="K19" s="450"/>
      <c r="L19" s="14" t="str">
        <f t="shared" si="1"/>
        <v/>
      </c>
      <c r="M19" s="112">
        <f t="shared" si="3"/>
        <v>0</v>
      </c>
      <c r="N19" s="15" t="str">
        <f t="shared" si="2"/>
        <v/>
      </c>
    </row>
    <row r="20" spans="2:14" s="11" customFormat="1" ht="12" customHeight="1" x14ac:dyDescent="0.2">
      <c r="B20" s="13">
        <f>IF(ISBLANK('3-Budget + REVISE'!B11),"",'3-Budget + REVISE'!B11)</f>
        <v>0</v>
      </c>
      <c r="C20" s="520">
        <f>IF('3-Budget + REVISE'!AB11=1,'3-Budget + REVISE'!H11,' 7-EXPENSE 4th Period'!C20)</f>
        <v>0</v>
      </c>
      <c r="D20" s="449"/>
      <c r="E20" s="450"/>
      <c r="F20" s="444"/>
      <c r="G20" s="445"/>
      <c r="H20" s="519"/>
      <c r="I20" s="520">
        <f>F20+' 7-EXPENSE 4th Period'!I20</f>
        <v>0</v>
      </c>
      <c r="J20" s="449"/>
      <c r="K20" s="450"/>
      <c r="L20" s="14" t="str">
        <f t="shared" si="1"/>
        <v/>
      </c>
      <c r="M20" s="112">
        <f t="shared" si="3"/>
        <v>0</v>
      </c>
      <c r="N20" s="15" t="str">
        <f t="shared" si="2"/>
        <v/>
      </c>
    </row>
    <row r="21" spans="2:14" s="11" customFormat="1" ht="12" customHeight="1" x14ac:dyDescent="0.2">
      <c r="B21" s="13">
        <f>IF(ISBLANK('3-Budget + REVISE'!B12),"",'3-Budget + REVISE'!B12)</f>
        <v>0</v>
      </c>
      <c r="C21" s="520">
        <f>IF('3-Budget + REVISE'!AB12=1,'3-Budget + REVISE'!H12,' 7-EXPENSE 4th Period'!C21)</f>
        <v>0</v>
      </c>
      <c r="D21" s="449"/>
      <c r="E21" s="450"/>
      <c r="F21" s="444"/>
      <c r="G21" s="445"/>
      <c r="H21" s="519"/>
      <c r="I21" s="520">
        <f>F21+' 7-EXPENSE 4th Period'!I21</f>
        <v>0</v>
      </c>
      <c r="J21" s="449"/>
      <c r="K21" s="450"/>
      <c r="L21" s="14" t="str">
        <f t="shared" si="1"/>
        <v/>
      </c>
      <c r="M21" s="112">
        <f t="shared" si="3"/>
        <v>0</v>
      </c>
      <c r="N21" s="15" t="str">
        <f t="shared" si="2"/>
        <v/>
      </c>
    </row>
    <row r="22" spans="2:14" s="11" customFormat="1" ht="12" customHeight="1" x14ac:dyDescent="0.2">
      <c r="B22" s="13">
        <f>IF(ISBLANK('3-Budget + REVISE'!B13),"",'3-Budget + REVISE'!B13)</f>
        <v>0</v>
      </c>
      <c r="C22" s="520">
        <f>IF('3-Budget + REVISE'!AB13=1,'3-Budget + REVISE'!H13,' 7-EXPENSE 4th Period'!C22)</f>
        <v>0</v>
      </c>
      <c r="D22" s="449"/>
      <c r="E22" s="450"/>
      <c r="F22" s="444"/>
      <c r="G22" s="445"/>
      <c r="H22" s="519"/>
      <c r="I22" s="520">
        <f>F22+' 7-EXPENSE 4th Period'!I22</f>
        <v>0</v>
      </c>
      <c r="J22" s="449"/>
      <c r="K22" s="450"/>
      <c r="L22" s="14" t="str">
        <f t="shared" si="1"/>
        <v/>
      </c>
      <c r="M22" s="112">
        <f t="shared" si="3"/>
        <v>0</v>
      </c>
      <c r="N22" s="15" t="str">
        <f t="shared" si="2"/>
        <v/>
      </c>
    </row>
    <row r="23" spans="2:14" s="11" customFormat="1" ht="12" customHeight="1" x14ac:dyDescent="0.2">
      <c r="B23" s="13">
        <f>IF(ISBLANK('3-Budget + REVISE'!B14),"",'3-Budget + REVISE'!B14)</f>
        <v>0</v>
      </c>
      <c r="C23" s="520">
        <f>IF('3-Budget + REVISE'!AB14=1,'3-Budget + REVISE'!H14,' 7-EXPENSE 4th Period'!C23)</f>
        <v>0</v>
      </c>
      <c r="D23" s="449"/>
      <c r="E23" s="450"/>
      <c r="F23" s="444"/>
      <c r="G23" s="445"/>
      <c r="H23" s="519"/>
      <c r="I23" s="520">
        <f>F23+' 7-EXPENSE 4th Period'!I23</f>
        <v>0</v>
      </c>
      <c r="J23" s="449"/>
      <c r="K23" s="450"/>
      <c r="L23" s="14" t="str">
        <f t="shared" si="1"/>
        <v/>
      </c>
      <c r="M23" s="112">
        <f t="shared" si="3"/>
        <v>0</v>
      </c>
      <c r="N23" s="15" t="str">
        <f t="shared" si="2"/>
        <v/>
      </c>
    </row>
    <row r="24" spans="2:14" s="11" customFormat="1" ht="12" customHeight="1" x14ac:dyDescent="0.2">
      <c r="B24" s="13">
        <f>IF(ISBLANK('3-Budget + REVISE'!B15),"",'3-Budget + REVISE'!B15)</f>
        <v>0</v>
      </c>
      <c r="C24" s="520">
        <f>IF('3-Budget + REVISE'!AB15=1,'3-Budget + REVISE'!H15,' 7-EXPENSE 4th Period'!C24)</f>
        <v>0</v>
      </c>
      <c r="D24" s="449"/>
      <c r="E24" s="450"/>
      <c r="F24" s="444"/>
      <c r="G24" s="445"/>
      <c r="H24" s="519"/>
      <c r="I24" s="520">
        <f>F24+' 7-EXPENSE 4th Period'!I24</f>
        <v>0</v>
      </c>
      <c r="J24" s="449"/>
      <c r="K24" s="450"/>
      <c r="L24" s="14" t="str">
        <f t="shared" si="1"/>
        <v/>
      </c>
      <c r="M24" s="112">
        <f t="shared" si="3"/>
        <v>0</v>
      </c>
      <c r="N24" s="15" t="str">
        <f t="shared" si="2"/>
        <v/>
      </c>
    </row>
    <row r="25" spans="2:14" s="11" customFormat="1" ht="12" customHeight="1" x14ac:dyDescent="0.2">
      <c r="B25" s="13">
        <f>IF(ISBLANK('3-Budget + REVISE'!B16),"",'3-Budget + REVISE'!B16)</f>
        <v>0</v>
      </c>
      <c r="C25" s="520">
        <f>IF('3-Budget + REVISE'!AB16=1,'3-Budget + REVISE'!H16,' 7-EXPENSE 4th Period'!C25)</f>
        <v>0</v>
      </c>
      <c r="D25" s="449"/>
      <c r="E25" s="450"/>
      <c r="F25" s="444"/>
      <c r="G25" s="445"/>
      <c r="H25" s="519"/>
      <c r="I25" s="520">
        <f>F25+' 7-EXPENSE 4th Period'!I25</f>
        <v>0</v>
      </c>
      <c r="J25" s="449"/>
      <c r="K25" s="450"/>
      <c r="L25" s="14" t="str">
        <f t="shared" si="1"/>
        <v/>
      </c>
      <c r="M25" s="112">
        <f t="shared" si="3"/>
        <v>0</v>
      </c>
      <c r="N25" s="15" t="str">
        <f t="shared" si="2"/>
        <v/>
      </c>
    </row>
    <row r="26" spans="2:14" s="11" customFormat="1" ht="12" customHeight="1" x14ac:dyDescent="0.2">
      <c r="B26" s="13">
        <f>IF(ISBLANK('3-Budget + REVISE'!B17),"",'3-Budget + REVISE'!B17)</f>
        <v>0</v>
      </c>
      <c r="C26" s="520">
        <f>IF('3-Budget + REVISE'!AB17=1,'3-Budget + REVISE'!H17,' 7-EXPENSE 4th Period'!C26)</f>
        <v>0</v>
      </c>
      <c r="D26" s="449"/>
      <c r="E26" s="450"/>
      <c r="F26" s="444"/>
      <c r="G26" s="445"/>
      <c r="H26" s="519"/>
      <c r="I26" s="520">
        <f>F26+' 7-EXPENSE 4th Period'!I26</f>
        <v>0</v>
      </c>
      <c r="J26" s="449"/>
      <c r="K26" s="450"/>
      <c r="L26" s="14" t="str">
        <f t="shared" si="1"/>
        <v/>
      </c>
      <c r="M26" s="112">
        <f t="shared" si="3"/>
        <v>0</v>
      </c>
      <c r="N26" s="15" t="str">
        <f t="shared" si="2"/>
        <v/>
      </c>
    </row>
    <row r="27" spans="2:14" s="11" customFormat="1" ht="12" customHeight="1" x14ac:dyDescent="0.2">
      <c r="B27" s="13">
        <f>IF(ISBLANK('3-Budget + REVISE'!B18),"",'3-Budget + REVISE'!B18)</f>
        <v>0</v>
      </c>
      <c r="C27" s="520">
        <f>IF('3-Budget + REVISE'!AB18=1,'3-Budget + REVISE'!H18,' 7-EXPENSE 4th Period'!C27)</f>
        <v>0</v>
      </c>
      <c r="D27" s="449"/>
      <c r="E27" s="450"/>
      <c r="F27" s="444"/>
      <c r="G27" s="445"/>
      <c r="H27" s="519"/>
      <c r="I27" s="520">
        <f>F27+' 7-EXPENSE 4th Period'!I27</f>
        <v>0</v>
      </c>
      <c r="J27" s="449"/>
      <c r="K27" s="450"/>
      <c r="L27" s="14" t="str">
        <f t="shared" si="1"/>
        <v/>
      </c>
      <c r="M27" s="112">
        <f t="shared" si="3"/>
        <v>0</v>
      </c>
      <c r="N27" s="15" t="str">
        <f t="shared" si="2"/>
        <v/>
      </c>
    </row>
    <row r="28" spans="2:14" s="11" customFormat="1" ht="12" customHeight="1" x14ac:dyDescent="0.2">
      <c r="B28" s="13">
        <f>IF(ISBLANK('3-Budget + REVISE'!B19),"",'3-Budget + REVISE'!B19)</f>
        <v>0</v>
      </c>
      <c r="C28" s="520">
        <f>IF('3-Budget + REVISE'!AB19=1,'3-Budget + REVISE'!H19,' 7-EXPENSE 4th Period'!C28)</f>
        <v>0</v>
      </c>
      <c r="D28" s="449"/>
      <c r="E28" s="450"/>
      <c r="F28" s="444"/>
      <c r="G28" s="445"/>
      <c r="H28" s="519"/>
      <c r="I28" s="520">
        <f>F28+' 7-EXPENSE 4th Period'!I28</f>
        <v>0</v>
      </c>
      <c r="J28" s="449"/>
      <c r="K28" s="450"/>
      <c r="L28" s="14" t="str">
        <f t="shared" si="1"/>
        <v/>
      </c>
      <c r="M28" s="112">
        <f t="shared" si="3"/>
        <v>0</v>
      </c>
      <c r="N28" s="15" t="str">
        <f t="shared" si="2"/>
        <v/>
      </c>
    </row>
    <row r="29" spans="2:14" s="11" customFormat="1" ht="12" customHeight="1" x14ac:dyDescent="0.2">
      <c r="B29" s="13">
        <f>IF(ISBLANK('3-Budget + REVISE'!B20),"",'3-Budget + REVISE'!B20)</f>
        <v>0</v>
      </c>
      <c r="C29" s="520">
        <f>IF('3-Budget + REVISE'!AB20=1,'3-Budget + REVISE'!H20,' 7-EXPENSE 4th Period'!C29)</f>
        <v>0</v>
      </c>
      <c r="D29" s="449"/>
      <c r="E29" s="450"/>
      <c r="F29" s="444"/>
      <c r="G29" s="445"/>
      <c r="H29" s="519"/>
      <c r="I29" s="520">
        <f>F29+' 7-EXPENSE 4th Period'!I29</f>
        <v>0</v>
      </c>
      <c r="J29" s="449"/>
      <c r="K29" s="450"/>
      <c r="L29" s="14" t="str">
        <f t="shared" si="1"/>
        <v/>
      </c>
      <c r="M29" s="112">
        <f t="shared" si="3"/>
        <v>0</v>
      </c>
      <c r="N29" s="15" t="str">
        <f t="shared" si="2"/>
        <v/>
      </c>
    </row>
    <row r="30" spans="2:14" s="11" customFormat="1" ht="12" customHeight="1" x14ac:dyDescent="0.2">
      <c r="B30" s="13">
        <f>IF(ISBLANK('3-Budget + REVISE'!B21),"",'3-Budget + REVISE'!B21)</f>
        <v>0</v>
      </c>
      <c r="C30" s="520">
        <f>IF('3-Budget + REVISE'!AB21=1,'3-Budget + REVISE'!H21,' 7-EXPENSE 4th Period'!C30)</f>
        <v>0</v>
      </c>
      <c r="D30" s="449"/>
      <c r="E30" s="450"/>
      <c r="F30" s="444"/>
      <c r="G30" s="445"/>
      <c r="H30" s="519"/>
      <c r="I30" s="520">
        <f>F30+' 7-EXPENSE 4th Period'!I30</f>
        <v>0</v>
      </c>
      <c r="J30" s="449"/>
      <c r="K30" s="450"/>
      <c r="L30" s="14" t="str">
        <f t="shared" si="1"/>
        <v/>
      </c>
      <c r="M30" s="112">
        <f t="shared" si="3"/>
        <v>0</v>
      </c>
      <c r="N30" s="15" t="str">
        <f t="shared" si="2"/>
        <v/>
      </c>
    </row>
    <row r="31" spans="2:14" s="11" customFormat="1" ht="12" customHeight="1" x14ac:dyDescent="0.2">
      <c r="B31" s="13">
        <f>IF(ISBLANK('3-Budget + REVISE'!B22),"",'3-Budget + REVISE'!B22)</f>
        <v>0</v>
      </c>
      <c r="C31" s="520">
        <f>IF('3-Budget + REVISE'!AB22=1,'3-Budget + REVISE'!H22,' 7-EXPENSE 4th Period'!C31)</f>
        <v>0</v>
      </c>
      <c r="D31" s="449"/>
      <c r="E31" s="450"/>
      <c r="F31" s="444"/>
      <c r="G31" s="445"/>
      <c r="H31" s="519"/>
      <c r="I31" s="520">
        <f>F31+' 7-EXPENSE 4th Period'!I31</f>
        <v>0</v>
      </c>
      <c r="J31" s="449"/>
      <c r="K31" s="450"/>
      <c r="L31" s="14" t="str">
        <f t="shared" si="1"/>
        <v/>
      </c>
      <c r="M31" s="112">
        <f t="shared" si="3"/>
        <v>0</v>
      </c>
      <c r="N31" s="15" t="str">
        <f t="shared" si="2"/>
        <v/>
      </c>
    </row>
    <row r="32" spans="2:14" s="11" customFormat="1" ht="12" customHeight="1" x14ac:dyDescent="0.2">
      <c r="B32" s="13">
        <f>IF(ISBLANK('3-Budget + REVISE'!B23),"",'3-Budget + REVISE'!B23)</f>
        <v>0</v>
      </c>
      <c r="C32" s="520">
        <f>IF('3-Budget + REVISE'!AB23=1,'3-Budget + REVISE'!H23,' 7-EXPENSE 4th Period'!C32)</f>
        <v>0</v>
      </c>
      <c r="D32" s="449"/>
      <c r="E32" s="450"/>
      <c r="F32" s="444"/>
      <c r="G32" s="445"/>
      <c r="H32" s="519"/>
      <c r="I32" s="520">
        <f>F32+' 7-EXPENSE 4th Period'!I32</f>
        <v>0</v>
      </c>
      <c r="J32" s="449"/>
      <c r="K32" s="450"/>
      <c r="L32" s="14" t="str">
        <f t="shared" si="1"/>
        <v/>
      </c>
      <c r="M32" s="112">
        <f t="shared" si="3"/>
        <v>0</v>
      </c>
      <c r="N32" s="15" t="str">
        <f t="shared" si="2"/>
        <v/>
      </c>
    </row>
    <row r="33" spans="2:14" s="11" customFormat="1" ht="12" customHeight="1" x14ac:dyDescent="0.2">
      <c r="B33" s="13">
        <f>IF(ISBLANK('3-Budget + REVISE'!B24),"",'3-Budget + REVISE'!B24)</f>
        <v>0</v>
      </c>
      <c r="C33" s="520">
        <f>IF('3-Budget + REVISE'!AB24=1,'3-Budget + REVISE'!H24,' 7-EXPENSE 4th Period'!C33)</f>
        <v>0</v>
      </c>
      <c r="D33" s="449"/>
      <c r="E33" s="450"/>
      <c r="F33" s="444"/>
      <c r="G33" s="445"/>
      <c r="H33" s="519"/>
      <c r="I33" s="520">
        <f>F33+' 7-EXPENSE 4th Period'!I33</f>
        <v>0</v>
      </c>
      <c r="J33" s="449"/>
      <c r="K33" s="450"/>
      <c r="L33" s="14" t="str">
        <f t="shared" si="1"/>
        <v/>
      </c>
      <c r="M33" s="112">
        <f t="shared" si="3"/>
        <v>0</v>
      </c>
      <c r="N33" s="15" t="str">
        <f t="shared" si="2"/>
        <v/>
      </c>
    </row>
    <row r="34" spans="2:14" s="11" customFormat="1" ht="12" customHeight="1" x14ac:dyDescent="0.2">
      <c r="B34" s="13">
        <f>IF(ISBLANK('3-Budget + REVISE'!B25),"",'3-Budget + REVISE'!B25)</f>
        <v>0</v>
      </c>
      <c r="C34" s="520">
        <f>IF('3-Budget + REVISE'!AB25=1,'3-Budget + REVISE'!H25,' 7-EXPENSE 4th Period'!C34)</f>
        <v>0</v>
      </c>
      <c r="D34" s="449"/>
      <c r="E34" s="450"/>
      <c r="F34" s="444"/>
      <c r="G34" s="445"/>
      <c r="H34" s="519"/>
      <c r="I34" s="520">
        <f>F34+' 7-EXPENSE 4th Period'!I34</f>
        <v>0</v>
      </c>
      <c r="J34" s="449"/>
      <c r="K34" s="450"/>
      <c r="L34" s="14" t="str">
        <f t="shared" si="1"/>
        <v/>
      </c>
      <c r="M34" s="112">
        <f t="shared" si="3"/>
        <v>0</v>
      </c>
      <c r="N34" s="15" t="str">
        <f t="shared" si="2"/>
        <v/>
      </c>
    </row>
    <row r="35" spans="2:14" s="11" customFormat="1" ht="12" customHeight="1" x14ac:dyDescent="0.2">
      <c r="B35" s="13">
        <f>IF(ISBLANK('3-Budget + REVISE'!B26),"",'3-Budget + REVISE'!B26)</f>
        <v>0</v>
      </c>
      <c r="C35" s="520">
        <f>IF('3-Budget + REVISE'!AB26=1,'3-Budget + REVISE'!H26,' 7-EXPENSE 4th Period'!C35)</f>
        <v>0</v>
      </c>
      <c r="D35" s="449"/>
      <c r="E35" s="450"/>
      <c r="F35" s="444"/>
      <c r="G35" s="445"/>
      <c r="H35" s="519"/>
      <c r="I35" s="520">
        <f>F35+' 7-EXPENSE 4th Period'!I35</f>
        <v>0</v>
      </c>
      <c r="J35" s="449"/>
      <c r="K35" s="450"/>
      <c r="L35" s="14" t="str">
        <f t="shared" si="1"/>
        <v/>
      </c>
      <c r="M35" s="112">
        <f t="shared" si="3"/>
        <v>0</v>
      </c>
      <c r="N35" s="15" t="str">
        <f t="shared" si="2"/>
        <v/>
      </c>
    </row>
    <row r="36" spans="2:14" s="11" customFormat="1" ht="12" customHeight="1" x14ac:dyDescent="0.2">
      <c r="B36" s="13">
        <f>IF(ISBLANK('3-Budget + REVISE'!B27),"",'3-Budget + REVISE'!B27)</f>
        <v>0</v>
      </c>
      <c r="C36" s="520">
        <f>IF('3-Budget + REVISE'!AB27=1,'3-Budget + REVISE'!H27,' 7-EXPENSE 4th Period'!C36)</f>
        <v>0</v>
      </c>
      <c r="D36" s="449"/>
      <c r="E36" s="450"/>
      <c r="F36" s="444"/>
      <c r="G36" s="445"/>
      <c r="H36" s="519"/>
      <c r="I36" s="520">
        <f>F36+' 7-EXPENSE 4th Period'!I36</f>
        <v>0</v>
      </c>
      <c r="J36" s="449"/>
      <c r="K36" s="450"/>
      <c r="L36" s="14" t="str">
        <f t="shared" si="1"/>
        <v/>
      </c>
      <c r="M36" s="112">
        <f t="shared" si="3"/>
        <v>0</v>
      </c>
      <c r="N36" s="15" t="str">
        <f t="shared" si="2"/>
        <v/>
      </c>
    </row>
    <row r="37" spans="2:14" s="11" customFormat="1" ht="12" customHeight="1" x14ac:dyDescent="0.2">
      <c r="B37" s="13">
        <f>IF(ISBLANK('3-Budget + REVISE'!B28),"",'3-Budget + REVISE'!B28)</f>
        <v>0</v>
      </c>
      <c r="C37" s="520">
        <f>IF('3-Budget + REVISE'!AB28=1,'3-Budget + REVISE'!H28,' 7-EXPENSE 4th Period'!C37)</f>
        <v>0</v>
      </c>
      <c r="D37" s="449"/>
      <c r="E37" s="450"/>
      <c r="F37" s="444"/>
      <c r="G37" s="445"/>
      <c r="H37" s="519"/>
      <c r="I37" s="520">
        <f>F37+' 7-EXPENSE 4th Period'!I37</f>
        <v>0</v>
      </c>
      <c r="J37" s="449"/>
      <c r="K37" s="450"/>
      <c r="L37" s="14" t="str">
        <f t="shared" si="1"/>
        <v/>
      </c>
      <c r="M37" s="112">
        <f t="shared" si="3"/>
        <v>0</v>
      </c>
      <c r="N37" s="15" t="str">
        <f t="shared" si="2"/>
        <v/>
      </c>
    </row>
    <row r="38" spans="2:14" s="11" customFormat="1" ht="12" customHeight="1" x14ac:dyDescent="0.2">
      <c r="B38" s="13">
        <f>IF(ISBLANK('3-Budget + REVISE'!B29),"",'3-Budget + REVISE'!B29)</f>
        <v>0</v>
      </c>
      <c r="C38" s="520">
        <f>IF('3-Budget + REVISE'!AB29=1,'3-Budget + REVISE'!H29,' 7-EXPENSE 4th Period'!C38)</f>
        <v>0</v>
      </c>
      <c r="D38" s="449"/>
      <c r="E38" s="450"/>
      <c r="F38" s="444"/>
      <c r="G38" s="445"/>
      <c r="H38" s="519"/>
      <c r="I38" s="520">
        <f>F38+' 7-EXPENSE 4th Period'!I38</f>
        <v>0</v>
      </c>
      <c r="J38" s="449"/>
      <c r="K38" s="450"/>
      <c r="L38" s="14" t="str">
        <f t="shared" si="1"/>
        <v/>
      </c>
      <c r="M38" s="112">
        <f t="shared" si="3"/>
        <v>0</v>
      </c>
      <c r="N38" s="15" t="str">
        <f t="shared" si="2"/>
        <v/>
      </c>
    </row>
    <row r="39" spans="2:14" s="11" customFormat="1" ht="12" customHeight="1" x14ac:dyDescent="0.2">
      <c r="B39" s="13">
        <f>IF(ISBLANK('3-Budget + REVISE'!B30),"",'3-Budget + REVISE'!B30)</f>
        <v>0</v>
      </c>
      <c r="C39" s="520">
        <f>IF('3-Budget + REVISE'!AB30=1,'3-Budget + REVISE'!H30,' 7-EXPENSE 4th Period'!C39)</f>
        <v>0</v>
      </c>
      <c r="D39" s="449"/>
      <c r="E39" s="450"/>
      <c r="F39" s="444"/>
      <c r="G39" s="445"/>
      <c r="H39" s="519"/>
      <c r="I39" s="520">
        <f>F39+' 7-EXPENSE 4th Period'!I39</f>
        <v>0</v>
      </c>
      <c r="J39" s="449"/>
      <c r="K39" s="450"/>
      <c r="L39" s="14" t="str">
        <f t="shared" si="1"/>
        <v/>
      </c>
      <c r="M39" s="112">
        <f t="shared" si="3"/>
        <v>0</v>
      </c>
      <c r="N39" s="15" t="str">
        <f t="shared" si="2"/>
        <v/>
      </c>
    </row>
    <row r="40" spans="2:14" s="20" customFormat="1" ht="12.95" customHeight="1" x14ac:dyDescent="0.2">
      <c r="B40" s="89" t="str">
        <f>IF(ISBLANK('3-Budget + REVISE'!B31),"",'3-Budget + REVISE'!B31)</f>
        <v>200 - PERSONNEL - Benefits</v>
      </c>
      <c r="C40" s="510">
        <f>SUM(C41:C62)</f>
        <v>0</v>
      </c>
      <c r="D40" s="510"/>
      <c r="E40" s="510"/>
      <c r="F40" s="510">
        <f t="shared" ref="F40" si="4">SUM(F41:F62)</f>
        <v>0</v>
      </c>
      <c r="G40" s="510"/>
      <c r="H40" s="510"/>
      <c r="I40" s="510">
        <f t="shared" ref="I40" si="5">SUM(I41:I62)</f>
        <v>0</v>
      </c>
      <c r="J40" s="510"/>
      <c r="K40" s="510"/>
      <c r="L40" s="108" t="str">
        <f t="shared" si="1"/>
        <v/>
      </c>
      <c r="M40" s="118">
        <f t="shared" si="3"/>
        <v>0</v>
      </c>
      <c r="N40" s="15" t="str">
        <f t="shared" si="2"/>
        <v/>
      </c>
    </row>
    <row r="41" spans="2:14" s="11" customFormat="1" ht="12" customHeight="1" x14ac:dyDescent="0.2">
      <c r="B41" s="13">
        <f>IF(ISBLANK('3-Budget + REVISE'!B32),"",'3-Budget + REVISE'!B32)</f>
        <v>0</v>
      </c>
      <c r="C41" s="520">
        <f>IF('3-Budget + REVISE'!AB32=1,'3-Budget + REVISE'!H32,' 7-EXPENSE 4th Period'!C41)</f>
        <v>0</v>
      </c>
      <c r="D41" s="449"/>
      <c r="E41" s="450"/>
      <c r="F41" s="444"/>
      <c r="G41" s="445"/>
      <c r="H41" s="519"/>
      <c r="I41" s="520">
        <f>F41+' 7-EXPENSE 4th Period'!I41</f>
        <v>0</v>
      </c>
      <c r="J41" s="449"/>
      <c r="K41" s="450"/>
      <c r="L41" s="14" t="str">
        <f t="shared" si="1"/>
        <v/>
      </c>
      <c r="M41" s="112">
        <f t="shared" si="3"/>
        <v>0</v>
      </c>
      <c r="N41" s="15" t="str">
        <f t="shared" si="2"/>
        <v/>
      </c>
    </row>
    <row r="42" spans="2:14" s="11" customFormat="1" ht="12" customHeight="1" x14ac:dyDescent="0.2">
      <c r="B42" s="13">
        <f>IF(ISBLANK('3-Budget + REVISE'!B33),"",'3-Budget + REVISE'!B33)</f>
        <v>0</v>
      </c>
      <c r="C42" s="520">
        <f>IF('3-Budget + REVISE'!AB33=1,'3-Budget + REVISE'!H33,' 7-EXPENSE 4th Period'!C42)</f>
        <v>0</v>
      </c>
      <c r="D42" s="449"/>
      <c r="E42" s="450"/>
      <c r="F42" s="444"/>
      <c r="G42" s="445"/>
      <c r="H42" s="519"/>
      <c r="I42" s="520">
        <f>F42+' 7-EXPENSE 4th Period'!I42</f>
        <v>0</v>
      </c>
      <c r="J42" s="449"/>
      <c r="K42" s="450"/>
      <c r="L42" s="14" t="str">
        <f t="shared" si="1"/>
        <v/>
      </c>
      <c r="M42" s="112">
        <f t="shared" si="3"/>
        <v>0</v>
      </c>
      <c r="N42" s="15" t="str">
        <f t="shared" si="2"/>
        <v/>
      </c>
    </row>
    <row r="43" spans="2:14" s="11" customFormat="1" ht="12" customHeight="1" x14ac:dyDescent="0.2">
      <c r="B43" s="13">
        <f>IF(ISBLANK('3-Budget + REVISE'!B34),"",'3-Budget + REVISE'!B34)</f>
        <v>0</v>
      </c>
      <c r="C43" s="520">
        <f>IF('3-Budget + REVISE'!AB34=1,'3-Budget + REVISE'!H34,' 7-EXPENSE 4th Period'!C43)</f>
        <v>0</v>
      </c>
      <c r="D43" s="449"/>
      <c r="E43" s="450"/>
      <c r="F43" s="444"/>
      <c r="G43" s="445"/>
      <c r="H43" s="519"/>
      <c r="I43" s="520">
        <f>F43+' 7-EXPENSE 4th Period'!I43</f>
        <v>0</v>
      </c>
      <c r="J43" s="449"/>
      <c r="K43" s="450"/>
      <c r="L43" s="14" t="str">
        <f t="shared" si="1"/>
        <v/>
      </c>
      <c r="M43" s="112">
        <f t="shared" si="3"/>
        <v>0</v>
      </c>
      <c r="N43" s="15" t="str">
        <f t="shared" si="2"/>
        <v/>
      </c>
    </row>
    <row r="44" spans="2:14" s="11" customFormat="1" ht="12" customHeight="1" x14ac:dyDescent="0.2">
      <c r="B44" s="13">
        <f>IF(ISBLANK('3-Budget + REVISE'!B35),"",'3-Budget + REVISE'!B35)</f>
        <v>0</v>
      </c>
      <c r="C44" s="520">
        <f>IF('3-Budget + REVISE'!AB35=1,'3-Budget + REVISE'!H35,' 7-EXPENSE 4th Period'!C44)</f>
        <v>0</v>
      </c>
      <c r="D44" s="449"/>
      <c r="E44" s="450"/>
      <c r="F44" s="444"/>
      <c r="G44" s="445"/>
      <c r="H44" s="519"/>
      <c r="I44" s="520">
        <f>F44+' 7-EXPENSE 4th Period'!I44</f>
        <v>0</v>
      </c>
      <c r="J44" s="449"/>
      <c r="K44" s="450"/>
      <c r="L44" s="14" t="str">
        <f t="shared" si="1"/>
        <v/>
      </c>
      <c r="M44" s="112">
        <f t="shared" si="3"/>
        <v>0</v>
      </c>
      <c r="N44" s="15" t="str">
        <f t="shared" si="2"/>
        <v/>
      </c>
    </row>
    <row r="45" spans="2:14" s="11" customFormat="1" ht="12" customHeight="1" x14ac:dyDescent="0.2">
      <c r="B45" s="13">
        <f>IF(ISBLANK('3-Budget + REVISE'!B36),"",'3-Budget + REVISE'!B36)</f>
        <v>0</v>
      </c>
      <c r="C45" s="520">
        <f>IF('3-Budget + REVISE'!AB36=1,'3-Budget + REVISE'!H36,' 7-EXPENSE 4th Period'!C45)</f>
        <v>0</v>
      </c>
      <c r="D45" s="449"/>
      <c r="E45" s="450"/>
      <c r="F45" s="444"/>
      <c r="G45" s="445"/>
      <c r="H45" s="519"/>
      <c r="I45" s="520">
        <f>F45+' 7-EXPENSE 4th Period'!I45</f>
        <v>0</v>
      </c>
      <c r="J45" s="449"/>
      <c r="K45" s="450"/>
      <c r="L45" s="14" t="str">
        <f t="shared" si="1"/>
        <v/>
      </c>
      <c r="M45" s="112">
        <f t="shared" si="3"/>
        <v>0</v>
      </c>
      <c r="N45" s="15" t="str">
        <f t="shared" si="2"/>
        <v/>
      </c>
    </row>
    <row r="46" spans="2:14" s="11" customFormat="1" ht="12" customHeight="1" x14ac:dyDescent="0.2">
      <c r="B46" s="13">
        <f>IF(ISBLANK('3-Budget + REVISE'!B37),"",'3-Budget + REVISE'!B37)</f>
        <v>0</v>
      </c>
      <c r="C46" s="520">
        <f>IF('3-Budget + REVISE'!AB37=1,'3-Budget + REVISE'!H37,' 7-EXPENSE 4th Period'!C46)</f>
        <v>0</v>
      </c>
      <c r="D46" s="449"/>
      <c r="E46" s="450"/>
      <c r="F46" s="444"/>
      <c r="G46" s="445"/>
      <c r="H46" s="519"/>
      <c r="I46" s="520">
        <f>F46+' 7-EXPENSE 4th Period'!I46</f>
        <v>0</v>
      </c>
      <c r="J46" s="449"/>
      <c r="K46" s="450"/>
      <c r="L46" s="14" t="str">
        <f t="shared" si="1"/>
        <v/>
      </c>
      <c r="M46" s="112">
        <f t="shared" si="3"/>
        <v>0</v>
      </c>
      <c r="N46" s="15" t="str">
        <f t="shared" si="2"/>
        <v/>
      </c>
    </row>
    <row r="47" spans="2:14" s="11" customFormat="1" ht="12" customHeight="1" x14ac:dyDescent="0.2">
      <c r="B47" s="13">
        <f>IF(ISBLANK('3-Budget + REVISE'!B38),"",'3-Budget + REVISE'!B38)</f>
        <v>0</v>
      </c>
      <c r="C47" s="520">
        <f>IF('3-Budget + REVISE'!AB38=1,'3-Budget + REVISE'!H38,' 7-EXPENSE 4th Period'!C47)</f>
        <v>0</v>
      </c>
      <c r="D47" s="449"/>
      <c r="E47" s="450"/>
      <c r="F47" s="444"/>
      <c r="G47" s="445"/>
      <c r="H47" s="519"/>
      <c r="I47" s="520">
        <f>F47+' 7-EXPENSE 4th Period'!I47</f>
        <v>0</v>
      </c>
      <c r="J47" s="449"/>
      <c r="K47" s="450"/>
      <c r="L47" s="14" t="str">
        <f t="shared" si="1"/>
        <v/>
      </c>
      <c r="M47" s="112">
        <f t="shared" si="3"/>
        <v>0</v>
      </c>
      <c r="N47" s="15" t="str">
        <f t="shared" si="2"/>
        <v/>
      </c>
    </row>
    <row r="48" spans="2:14" s="11" customFormat="1" ht="12" customHeight="1" x14ac:dyDescent="0.2">
      <c r="B48" s="13">
        <f>IF(ISBLANK('3-Budget + REVISE'!B39),"",'3-Budget + REVISE'!B39)</f>
        <v>0</v>
      </c>
      <c r="C48" s="520">
        <f>IF('3-Budget + REVISE'!AB39=1,'3-Budget + REVISE'!H39,' 7-EXPENSE 4th Period'!C48)</f>
        <v>0</v>
      </c>
      <c r="D48" s="449"/>
      <c r="E48" s="450"/>
      <c r="F48" s="444"/>
      <c r="G48" s="445"/>
      <c r="H48" s="519"/>
      <c r="I48" s="520">
        <f>F48+' 7-EXPENSE 4th Period'!I48</f>
        <v>0</v>
      </c>
      <c r="J48" s="449"/>
      <c r="K48" s="450"/>
      <c r="L48" s="14" t="str">
        <f t="shared" si="1"/>
        <v/>
      </c>
      <c r="M48" s="112">
        <f t="shared" si="3"/>
        <v>0</v>
      </c>
      <c r="N48" s="15" t="str">
        <f t="shared" si="2"/>
        <v/>
      </c>
    </row>
    <row r="49" spans="2:14" s="11" customFormat="1" ht="12" customHeight="1" x14ac:dyDescent="0.2">
      <c r="B49" s="13">
        <f>IF(ISBLANK('3-Budget + REVISE'!B40),"",'3-Budget + REVISE'!B40)</f>
        <v>0</v>
      </c>
      <c r="C49" s="520">
        <f>IF('3-Budget + REVISE'!AB40=1,'3-Budget + REVISE'!H40,' 7-EXPENSE 4th Period'!C49)</f>
        <v>0</v>
      </c>
      <c r="D49" s="449"/>
      <c r="E49" s="450"/>
      <c r="F49" s="444"/>
      <c r="G49" s="445"/>
      <c r="H49" s="519"/>
      <c r="I49" s="520">
        <f>F49+' 7-EXPENSE 4th Period'!I49</f>
        <v>0</v>
      </c>
      <c r="J49" s="449"/>
      <c r="K49" s="450"/>
      <c r="L49" s="14" t="str">
        <f t="shared" si="1"/>
        <v/>
      </c>
      <c r="M49" s="112">
        <f t="shared" si="3"/>
        <v>0</v>
      </c>
      <c r="N49" s="15" t="str">
        <f t="shared" si="2"/>
        <v/>
      </c>
    </row>
    <row r="50" spans="2:14" s="11" customFormat="1" ht="12" customHeight="1" x14ac:dyDescent="0.2">
      <c r="B50" s="13">
        <f>IF(ISBLANK('3-Budget + REVISE'!B41),"",'3-Budget + REVISE'!B41)</f>
        <v>0</v>
      </c>
      <c r="C50" s="520">
        <f>IF('3-Budget + REVISE'!AB41=1,'3-Budget + REVISE'!H41,' 7-EXPENSE 4th Period'!C50)</f>
        <v>0</v>
      </c>
      <c r="D50" s="449"/>
      <c r="E50" s="450"/>
      <c r="F50" s="444"/>
      <c r="G50" s="445"/>
      <c r="H50" s="519"/>
      <c r="I50" s="520">
        <f>F50+' 7-EXPENSE 4th Period'!I50</f>
        <v>0</v>
      </c>
      <c r="J50" s="449"/>
      <c r="K50" s="450"/>
      <c r="L50" s="14" t="str">
        <f t="shared" si="1"/>
        <v/>
      </c>
      <c r="M50" s="112">
        <f t="shared" si="3"/>
        <v>0</v>
      </c>
      <c r="N50" s="15" t="str">
        <f t="shared" si="2"/>
        <v/>
      </c>
    </row>
    <row r="51" spans="2:14" s="11" customFormat="1" ht="12" customHeight="1" x14ac:dyDescent="0.2">
      <c r="B51" s="13">
        <f>IF(ISBLANK('3-Budget + REVISE'!B42),"",'3-Budget + REVISE'!B42)</f>
        <v>0</v>
      </c>
      <c r="C51" s="520">
        <f>IF('3-Budget + REVISE'!AB42=1,'3-Budget + REVISE'!H42,' 7-EXPENSE 4th Period'!C51)</f>
        <v>0</v>
      </c>
      <c r="D51" s="449"/>
      <c r="E51" s="450"/>
      <c r="F51" s="444"/>
      <c r="G51" s="445"/>
      <c r="H51" s="519"/>
      <c r="I51" s="520">
        <f>F51+' 7-EXPENSE 4th Period'!I51</f>
        <v>0</v>
      </c>
      <c r="J51" s="449"/>
      <c r="K51" s="450"/>
      <c r="L51" s="14" t="str">
        <f t="shared" si="1"/>
        <v/>
      </c>
      <c r="M51" s="112">
        <f t="shared" si="3"/>
        <v>0</v>
      </c>
      <c r="N51" s="15" t="str">
        <f t="shared" si="2"/>
        <v/>
      </c>
    </row>
    <row r="52" spans="2:14" s="11" customFormat="1" ht="12" customHeight="1" x14ac:dyDescent="0.2">
      <c r="B52" s="13">
        <f>IF(ISBLANK('3-Budget + REVISE'!B43),"",'3-Budget + REVISE'!B43)</f>
        <v>0</v>
      </c>
      <c r="C52" s="520">
        <f>IF('3-Budget + REVISE'!AB43=1,'3-Budget + REVISE'!H43,' 7-EXPENSE 4th Period'!C52)</f>
        <v>0</v>
      </c>
      <c r="D52" s="449"/>
      <c r="E52" s="450"/>
      <c r="F52" s="444"/>
      <c r="G52" s="445"/>
      <c r="H52" s="519"/>
      <c r="I52" s="520">
        <f>F52+' 7-EXPENSE 4th Period'!I52</f>
        <v>0</v>
      </c>
      <c r="J52" s="449"/>
      <c r="K52" s="450"/>
      <c r="L52" s="14" t="str">
        <f t="shared" si="1"/>
        <v/>
      </c>
      <c r="M52" s="112">
        <f t="shared" si="3"/>
        <v>0</v>
      </c>
      <c r="N52" s="15" t="str">
        <f t="shared" si="2"/>
        <v/>
      </c>
    </row>
    <row r="53" spans="2:14" s="11" customFormat="1" ht="12" customHeight="1" x14ac:dyDescent="0.2">
      <c r="B53" s="13">
        <f>IF(ISBLANK('3-Budget + REVISE'!B44),"",'3-Budget + REVISE'!B44)</f>
        <v>0</v>
      </c>
      <c r="C53" s="520">
        <f>IF('3-Budget + REVISE'!AB44=1,'3-Budget + REVISE'!H44,' 7-EXPENSE 4th Period'!C53)</f>
        <v>0</v>
      </c>
      <c r="D53" s="449"/>
      <c r="E53" s="450"/>
      <c r="F53" s="444"/>
      <c r="G53" s="445"/>
      <c r="H53" s="519"/>
      <c r="I53" s="520">
        <f>F53+' 7-EXPENSE 4th Period'!I53</f>
        <v>0</v>
      </c>
      <c r="J53" s="449"/>
      <c r="K53" s="450"/>
      <c r="L53" s="14" t="str">
        <f t="shared" si="1"/>
        <v/>
      </c>
      <c r="M53" s="112">
        <f t="shared" si="3"/>
        <v>0</v>
      </c>
      <c r="N53" s="15" t="str">
        <f t="shared" si="2"/>
        <v/>
      </c>
    </row>
    <row r="54" spans="2:14" s="11" customFormat="1" ht="12" customHeight="1" x14ac:dyDescent="0.2">
      <c r="B54" s="13">
        <f>IF(ISBLANK('3-Budget + REVISE'!B45),"",'3-Budget + REVISE'!B45)</f>
        <v>0</v>
      </c>
      <c r="C54" s="520">
        <f>IF('3-Budget + REVISE'!AB45=1,'3-Budget + REVISE'!H45,' 7-EXPENSE 4th Period'!C54)</f>
        <v>0</v>
      </c>
      <c r="D54" s="449"/>
      <c r="E54" s="450"/>
      <c r="F54" s="444"/>
      <c r="G54" s="445"/>
      <c r="H54" s="519"/>
      <c r="I54" s="520">
        <f>F54+' 7-EXPENSE 4th Period'!I54</f>
        <v>0</v>
      </c>
      <c r="J54" s="449"/>
      <c r="K54" s="450"/>
      <c r="L54" s="14" t="str">
        <f t="shared" si="1"/>
        <v/>
      </c>
      <c r="M54" s="112">
        <f t="shared" si="3"/>
        <v>0</v>
      </c>
      <c r="N54" s="15" t="str">
        <f t="shared" si="2"/>
        <v/>
      </c>
    </row>
    <row r="55" spans="2:14" s="11" customFormat="1" ht="12" customHeight="1" x14ac:dyDescent="0.2">
      <c r="B55" s="13">
        <f>IF(ISBLANK('3-Budget + REVISE'!B46),"",'3-Budget + REVISE'!B46)</f>
        <v>0</v>
      </c>
      <c r="C55" s="520">
        <f>IF('3-Budget + REVISE'!AB46=1,'3-Budget + REVISE'!H46,' 7-EXPENSE 4th Period'!C55)</f>
        <v>0</v>
      </c>
      <c r="D55" s="449"/>
      <c r="E55" s="450"/>
      <c r="F55" s="444"/>
      <c r="G55" s="445"/>
      <c r="H55" s="519"/>
      <c r="I55" s="520">
        <f>F55+' 7-EXPENSE 4th Period'!I55</f>
        <v>0</v>
      </c>
      <c r="J55" s="449"/>
      <c r="K55" s="450"/>
      <c r="L55" s="14" t="str">
        <f t="shared" si="1"/>
        <v/>
      </c>
      <c r="M55" s="112">
        <f t="shared" si="3"/>
        <v>0</v>
      </c>
      <c r="N55" s="15" t="str">
        <f t="shared" si="2"/>
        <v/>
      </c>
    </row>
    <row r="56" spans="2:14" s="11" customFormat="1" ht="12" customHeight="1" x14ac:dyDescent="0.2">
      <c r="B56" s="13">
        <f>IF(ISBLANK('3-Budget + REVISE'!B47),"",'3-Budget + REVISE'!B47)</f>
        <v>0</v>
      </c>
      <c r="C56" s="520">
        <f>IF('3-Budget + REVISE'!AB47=1,'3-Budget + REVISE'!H47,' 7-EXPENSE 4th Period'!C56)</f>
        <v>0</v>
      </c>
      <c r="D56" s="449"/>
      <c r="E56" s="450"/>
      <c r="F56" s="444"/>
      <c r="G56" s="445"/>
      <c r="H56" s="519"/>
      <c r="I56" s="520">
        <f>F56+' 7-EXPENSE 4th Period'!I56</f>
        <v>0</v>
      </c>
      <c r="J56" s="449"/>
      <c r="K56" s="450"/>
      <c r="L56" s="14" t="str">
        <f t="shared" si="1"/>
        <v/>
      </c>
      <c r="M56" s="112">
        <f t="shared" si="3"/>
        <v>0</v>
      </c>
      <c r="N56" s="15" t="str">
        <f t="shared" si="2"/>
        <v/>
      </c>
    </row>
    <row r="57" spans="2:14" s="11" customFormat="1" ht="12" customHeight="1" x14ac:dyDescent="0.2">
      <c r="B57" s="13">
        <f>IF(ISBLANK('3-Budget + REVISE'!B48),"",'3-Budget + REVISE'!B48)</f>
        <v>0</v>
      </c>
      <c r="C57" s="520">
        <f>IF('3-Budget + REVISE'!AB48=1,'3-Budget + REVISE'!H48,' 7-EXPENSE 4th Period'!C57)</f>
        <v>0</v>
      </c>
      <c r="D57" s="449"/>
      <c r="E57" s="450"/>
      <c r="F57" s="444"/>
      <c r="G57" s="445"/>
      <c r="H57" s="519"/>
      <c r="I57" s="520">
        <f>F57+' 7-EXPENSE 4th Period'!I57</f>
        <v>0</v>
      </c>
      <c r="J57" s="449"/>
      <c r="K57" s="450"/>
      <c r="L57" s="14" t="str">
        <f t="shared" si="1"/>
        <v/>
      </c>
      <c r="M57" s="112">
        <f t="shared" si="3"/>
        <v>0</v>
      </c>
      <c r="N57" s="15" t="str">
        <f t="shared" si="2"/>
        <v/>
      </c>
    </row>
    <row r="58" spans="2:14" s="11" customFormat="1" ht="12" customHeight="1" x14ac:dyDescent="0.2">
      <c r="B58" s="13">
        <f>IF(ISBLANK('3-Budget + REVISE'!B49),"",'3-Budget + REVISE'!B49)</f>
        <v>0</v>
      </c>
      <c r="C58" s="520">
        <f>IF('3-Budget + REVISE'!AB49=1,'3-Budget + REVISE'!H49,' 7-EXPENSE 4th Period'!C58)</f>
        <v>0</v>
      </c>
      <c r="D58" s="449"/>
      <c r="E58" s="450"/>
      <c r="F58" s="444"/>
      <c r="G58" s="445"/>
      <c r="H58" s="519"/>
      <c r="I58" s="520">
        <f>F58+' 7-EXPENSE 4th Period'!I58</f>
        <v>0</v>
      </c>
      <c r="J58" s="449"/>
      <c r="K58" s="450"/>
      <c r="L58" s="14" t="str">
        <f t="shared" si="1"/>
        <v/>
      </c>
      <c r="M58" s="112">
        <f t="shared" si="3"/>
        <v>0</v>
      </c>
      <c r="N58" s="15" t="str">
        <f t="shared" si="2"/>
        <v/>
      </c>
    </row>
    <row r="59" spans="2:14" s="11" customFormat="1" ht="12" customHeight="1" x14ac:dyDescent="0.2">
      <c r="B59" s="13">
        <f>IF(ISBLANK('3-Budget + REVISE'!B50),"",'3-Budget + REVISE'!B50)</f>
        <v>0</v>
      </c>
      <c r="C59" s="520">
        <f>IF('3-Budget + REVISE'!AB50=1,'3-Budget + REVISE'!H50,' 7-EXPENSE 4th Period'!C59)</f>
        <v>0</v>
      </c>
      <c r="D59" s="449"/>
      <c r="E59" s="450"/>
      <c r="F59" s="444"/>
      <c r="G59" s="445"/>
      <c r="H59" s="519"/>
      <c r="I59" s="520">
        <f>F59+' 7-EXPENSE 4th Period'!I59</f>
        <v>0</v>
      </c>
      <c r="J59" s="449"/>
      <c r="K59" s="450"/>
      <c r="L59" s="14" t="str">
        <f t="shared" si="1"/>
        <v/>
      </c>
      <c r="M59" s="112">
        <f t="shared" si="3"/>
        <v>0</v>
      </c>
      <c r="N59" s="15" t="str">
        <f t="shared" si="2"/>
        <v/>
      </c>
    </row>
    <row r="60" spans="2:14" s="11" customFormat="1" ht="12" customHeight="1" x14ac:dyDescent="0.2">
      <c r="B60" s="13">
        <f>IF(ISBLANK('3-Budget + REVISE'!B51),"",'3-Budget + REVISE'!B51)</f>
        <v>0</v>
      </c>
      <c r="C60" s="520">
        <f>IF('3-Budget + REVISE'!AB51=1,'3-Budget + REVISE'!H51,' 7-EXPENSE 4th Period'!C60)</f>
        <v>0</v>
      </c>
      <c r="D60" s="449"/>
      <c r="E60" s="450"/>
      <c r="F60" s="444"/>
      <c r="G60" s="445"/>
      <c r="H60" s="519"/>
      <c r="I60" s="520">
        <f>F60+' 7-EXPENSE 4th Period'!I60</f>
        <v>0</v>
      </c>
      <c r="J60" s="449"/>
      <c r="K60" s="450"/>
      <c r="L60" s="14" t="str">
        <f t="shared" si="1"/>
        <v/>
      </c>
      <c r="M60" s="112">
        <f t="shared" si="3"/>
        <v>0</v>
      </c>
      <c r="N60" s="15" t="str">
        <f t="shared" si="2"/>
        <v/>
      </c>
    </row>
    <row r="61" spans="2:14" s="11" customFormat="1" ht="12" customHeight="1" x14ac:dyDescent="0.2">
      <c r="B61" s="13">
        <f>IF(ISBLANK('3-Budget + REVISE'!B52),"",'3-Budget + REVISE'!B52)</f>
        <v>0</v>
      </c>
      <c r="C61" s="520">
        <f>IF('3-Budget + REVISE'!AB52=1,'3-Budget + REVISE'!H52,' 7-EXPENSE 4th Period'!C61)</f>
        <v>0</v>
      </c>
      <c r="D61" s="449"/>
      <c r="E61" s="450"/>
      <c r="F61" s="444"/>
      <c r="G61" s="445"/>
      <c r="H61" s="519"/>
      <c r="I61" s="520">
        <f>F61+' 7-EXPENSE 4th Period'!I61</f>
        <v>0</v>
      </c>
      <c r="J61" s="449"/>
      <c r="K61" s="450"/>
      <c r="L61" s="14" t="str">
        <f t="shared" si="1"/>
        <v/>
      </c>
      <c r="M61" s="112">
        <f t="shared" si="3"/>
        <v>0</v>
      </c>
      <c r="N61" s="15" t="str">
        <f t="shared" si="2"/>
        <v/>
      </c>
    </row>
    <row r="62" spans="2:14" s="11" customFormat="1" ht="12" customHeight="1" x14ac:dyDescent="0.2">
      <c r="B62" s="13">
        <f>IF(ISBLANK('3-Budget + REVISE'!B53),"",'3-Budget + REVISE'!B53)</f>
        <v>0</v>
      </c>
      <c r="C62" s="520">
        <f>IF('3-Budget + REVISE'!AB53=1,'3-Budget + REVISE'!H53,' 7-EXPENSE 4th Period'!C62)</f>
        <v>0</v>
      </c>
      <c r="D62" s="449"/>
      <c r="E62" s="450"/>
      <c r="F62" s="444"/>
      <c r="G62" s="445"/>
      <c r="H62" s="519"/>
      <c r="I62" s="520">
        <f>F62+' 7-EXPENSE 4th Period'!I62</f>
        <v>0</v>
      </c>
      <c r="J62" s="449"/>
      <c r="K62" s="450"/>
      <c r="L62" s="14" t="str">
        <f t="shared" si="1"/>
        <v/>
      </c>
      <c r="M62" s="112">
        <f t="shared" si="3"/>
        <v>0</v>
      </c>
      <c r="N62" s="15" t="str">
        <f t="shared" si="2"/>
        <v/>
      </c>
    </row>
    <row r="63" spans="2:14" s="11" customFormat="1" ht="12.95" customHeight="1" x14ac:dyDescent="0.2">
      <c r="B63" s="89" t="str">
        <f>IF(ISBLANK('3-Budget + REVISE'!B54),"",'3-Budget + REVISE'!B54)</f>
        <v>300 - TRAVEL</v>
      </c>
      <c r="C63" s="510">
        <f>SUM(C64:C73)</f>
        <v>0</v>
      </c>
      <c r="D63" s="510"/>
      <c r="E63" s="510"/>
      <c r="F63" s="510">
        <f t="shared" ref="F63" si="6">SUM(F64:F73)</f>
        <v>0</v>
      </c>
      <c r="G63" s="510"/>
      <c r="H63" s="510"/>
      <c r="I63" s="510">
        <f t="shared" ref="I63" si="7">SUM(I64:I73)</f>
        <v>0</v>
      </c>
      <c r="J63" s="510"/>
      <c r="K63" s="510"/>
      <c r="L63" s="108" t="str">
        <f t="shared" si="1"/>
        <v/>
      </c>
      <c r="M63" s="118">
        <f t="shared" si="3"/>
        <v>0</v>
      </c>
      <c r="N63" s="10" t="str">
        <f t="shared" ref="N63:N105" si="8">IF(M63&lt;0, "!", "")</f>
        <v/>
      </c>
    </row>
    <row r="64" spans="2:14" s="11" customFormat="1" ht="12" customHeight="1" x14ac:dyDescent="0.2">
      <c r="B64" s="13">
        <f>IF(ISBLANK('3-Budget + REVISE'!B55),"",'3-Budget + REVISE'!B55)</f>
        <v>0</v>
      </c>
      <c r="C64" s="520">
        <f>IF('3-Budget + REVISE'!AB55=1,'3-Budget + REVISE'!H55,' 7-EXPENSE 4th Period'!C64)</f>
        <v>0</v>
      </c>
      <c r="D64" s="449"/>
      <c r="E64" s="450"/>
      <c r="F64" s="444"/>
      <c r="G64" s="445"/>
      <c r="H64" s="519"/>
      <c r="I64" s="520">
        <f>F64+' 7-EXPENSE 4th Period'!I64</f>
        <v>0</v>
      </c>
      <c r="J64" s="449"/>
      <c r="K64" s="450"/>
      <c r="L64" s="14" t="str">
        <f t="shared" si="1"/>
        <v/>
      </c>
      <c r="M64" s="112">
        <f t="shared" si="3"/>
        <v>0</v>
      </c>
      <c r="N64" s="15" t="str">
        <f t="shared" si="8"/>
        <v/>
      </c>
    </row>
    <row r="65" spans="2:14" s="11" customFormat="1" ht="12" customHeight="1" x14ac:dyDescent="0.2">
      <c r="B65" s="16">
        <f>IF(ISBLANK('3-Budget + REVISE'!B56),"",'3-Budget + REVISE'!B56)</f>
        <v>0</v>
      </c>
      <c r="C65" s="520">
        <f>IF('3-Budget + REVISE'!AB56=1,'3-Budget + REVISE'!H56,' 7-EXPENSE 4th Period'!C65)</f>
        <v>0</v>
      </c>
      <c r="D65" s="449"/>
      <c r="E65" s="450"/>
      <c r="F65" s="444"/>
      <c r="G65" s="445"/>
      <c r="H65" s="519"/>
      <c r="I65" s="520">
        <f>F65+' 7-EXPENSE 4th Period'!I65</f>
        <v>0</v>
      </c>
      <c r="J65" s="449"/>
      <c r="K65" s="450"/>
      <c r="L65" s="17" t="str">
        <f t="shared" si="1"/>
        <v/>
      </c>
      <c r="M65" s="113">
        <f t="shared" si="3"/>
        <v>0</v>
      </c>
      <c r="N65" s="15" t="str">
        <f t="shared" si="8"/>
        <v/>
      </c>
    </row>
    <row r="66" spans="2:14" s="11" customFormat="1" ht="12" customHeight="1" x14ac:dyDescent="0.2">
      <c r="B66" s="16">
        <f>IF(ISBLANK('3-Budget + REVISE'!B57),"",'3-Budget + REVISE'!B57)</f>
        <v>0</v>
      </c>
      <c r="C66" s="520">
        <f>IF('3-Budget + REVISE'!AB57=1,'3-Budget + REVISE'!H57,' 7-EXPENSE 4th Period'!C66)</f>
        <v>0</v>
      </c>
      <c r="D66" s="449"/>
      <c r="E66" s="450"/>
      <c r="F66" s="444"/>
      <c r="G66" s="445"/>
      <c r="H66" s="519"/>
      <c r="I66" s="520">
        <f>F66+' 7-EXPENSE 4th Period'!I66</f>
        <v>0</v>
      </c>
      <c r="J66" s="449"/>
      <c r="K66" s="450"/>
      <c r="L66" s="17" t="str">
        <f t="shared" si="1"/>
        <v/>
      </c>
      <c r="M66" s="113">
        <f t="shared" si="3"/>
        <v>0</v>
      </c>
      <c r="N66" s="15" t="str">
        <f t="shared" si="8"/>
        <v/>
      </c>
    </row>
    <row r="67" spans="2:14" s="11" customFormat="1" ht="12" customHeight="1" x14ac:dyDescent="0.2">
      <c r="B67" s="16">
        <f>IF(ISBLANK('3-Budget + REVISE'!B58),"",'3-Budget + REVISE'!B58)</f>
        <v>0</v>
      </c>
      <c r="C67" s="520">
        <f>IF('3-Budget + REVISE'!AB58=1,'3-Budget + REVISE'!H58,' 7-EXPENSE 4th Period'!C67)</f>
        <v>0</v>
      </c>
      <c r="D67" s="449"/>
      <c r="E67" s="450"/>
      <c r="F67" s="444"/>
      <c r="G67" s="445"/>
      <c r="H67" s="519"/>
      <c r="I67" s="520">
        <f>F67+' 7-EXPENSE 4th Period'!I67</f>
        <v>0</v>
      </c>
      <c r="J67" s="449"/>
      <c r="K67" s="450"/>
      <c r="L67" s="17" t="str">
        <f t="shared" si="1"/>
        <v/>
      </c>
      <c r="M67" s="113">
        <f t="shared" si="3"/>
        <v>0</v>
      </c>
      <c r="N67" s="15" t="str">
        <f t="shared" si="8"/>
        <v/>
      </c>
    </row>
    <row r="68" spans="2:14" s="11" customFormat="1" ht="12" customHeight="1" x14ac:dyDescent="0.2">
      <c r="B68" s="16">
        <f>IF(ISBLANK('3-Budget + REVISE'!B59),"",'3-Budget + REVISE'!B59)</f>
        <v>0</v>
      </c>
      <c r="C68" s="520">
        <f>IF('3-Budget + REVISE'!AB59=1,'3-Budget + REVISE'!H59,' 7-EXPENSE 4th Period'!C68)</f>
        <v>0</v>
      </c>
      <c r="D68" s="449"/>
      <c r="E68" s="450"/>
      <c r="F68" s="444"/>
      <c r="G68" s="445"/>
      <c r="H68" s="519"/>
      <c r="I68" s="520">
        <f>F68+' 7-EXPENSE 4th Period'!I68</f>
        <v>0</v>
      </c>
      <c r="J68" s="449"/>
      <c r="K68" s="450"/>
      <c r="L68" s="17" t="str">
        <f t="shared" si="1"/>
        <v/>
      </c>
      <c r="M68" s="113">
        <f t="shared" si="3"/>
        <v>0</v>
      </c>
      <c r="N68" s="15" t="str">
        <f t="shared" si="8"/>
        <v/>
      </c>
    </row>
    <row r="69" spans="2:14" s="11" customFormat="1" ht="12" customHeight="1" x14ac:dyDescent="0.2">
      <c r="B69" s="16">
        <f>IF(ISBLANK('3-Budget + REVISE'!B60),"",'3-Budget + REVISE'!B60)</f>
        <v>0</v>
      </c>
      <c r="C69" s="520">
        <f>IF('3-Budget + REVISE'!AB60=1,'3-Budget + REVISE'!H60,' 7-EXPENSE 4th Period'!C69)</f>
        <v>0</v>
      </c>
      <c r="D69" s="449"/>
      <c r="E69" s="450"/>
      <c r="F69" s="444"/>
      <c r="G69" s="445"/>
      <c r="H69" s="519"/>
      <c r="I69" s="520">
        <f>F69+' 7-EXPENSE 4th Period'!I69</f>
        <v>0</v>
      </c>
      <c r="J69" s="449"/>
      <c r="K69" s="450"/>
      <c r="L69" s="17" t="str">
        <f t="shared" si="1"/>
        <v/>
      </c>
      <c r="M69" s="113">
        <f t="shared" si="3"/>
        <v>0</v>
      </c>
      <c r="N69" s="15" t="str">
        <f t="shared" si="8"/>
        <v/>
      </c>
    </row>
    <row r="70" spans="2:14" s="11" customFormat="1" ht="12" customHeight="1" x14ac:dyDescent="0.2">
      <c r="B70" s="16">
        <f>IF(ISBLANK('3-Budget + REVISE'!B61),"",'3-Budget + REVISE'!B61)</f>
        <v>0</v>
      </c>
      <c r="C70" s="520">
        <f>IF('3-Budget + REVISE'!AB61=1,'3-Budget + REVISE'!H61,' 7-EXPENSE 4th Period'!C70)</f>
        <v>0</v>
      </c>
      <c r="D70" s="449"/>
      <c r="E70" s="450"/>
      <c r="F70" s="444"/>
      <c r="G70" s="445"/>
      <c r="H70" s="519"/>
      <c r="I70" s="520">
        <f>F70+' 7-EXPENSE 4th Period'!I70</f>
        <v>0</v>
      </c>
      <c r="J70" s="449"/>
      <c r="K70" s="450"/>
      <c r="L70" s="17" t="str">
        <f t="shared" si="1"/>
        <v/>
      </c>
      <c r="M70" s="113">
        <f t="shared" si="3"/>
        <v>0</v>
      </c>
      <c r="N70" s="15" t="str">
        <f t="shared" si="8"/>
        <v/>
      </c>
    </row>
    <row r="71" spans="2:14" s="11" customFormat="1" ht="12" customHeight="1" x14ac:dyDescent="0.2">
      <c r="B71" s="16">
        <f>IF(ISBLANK('3-Budget + REVISE'!B62),"",'3-Budget + REVISE'!B62)</f>
        <v>0</v>
      </c>
      <c r="C71" s="520">
        <f>IF('3-Budget + REVISE'!AB62=1,'3-Budget + REVISE'!H62,' 7-EXPENSE 4th Period'!C71)</f>
        <v>0</v>
      </c>
      <c r="D71" s="449"/>
      <c r="E71" s="450"/>
      <c r="F71" s="444"/>
      <c r="G71" s="445"/>
      <c r="H71" s="519"/>
      <c r="I71" s="520">
        <f>F71+' 7-EXPENSE 4th Period'!I71</f>
        <v>0</v>
      </c>
      <c r="J71" s="449"/>
      <c r="K71" s="450"/>
      <c r="L71" s="17" t="str">
        <f t="shared" si="1"/>
        <v/>
      </c>
      <c r="M71" s="113">
        <f t="shared" si="3"/>
        <v>0</v>
      </c>
      <c r="N71" s="15" t="str">
        <f t="shared" si="8"/>
        <v/>
      </c>
    </row>
    <row r="72" spans="2:14" s="11" customFormat="1" ht="12" customHeight="1" x14ac:dyDescent="0.2">
      <c r="B72" s="16">
        <f>IF(ISBLANK('3-Budget + REVISE'!B63),"",'3-Budget + REVISE'!B63)</f>
        <v>0</v>
      </c>
      <c r="C72" s="520">
        <f>IF('3-Budget + REVISE'!AB63=1,'3-Budget + REVISE'!H63,' 7-EXPENSE 4th Period'!C72)</f>
        <v>0</v>
      </c>
      <c r="D72" s="449"/>
      <c r="E72" s="450"/>
      <c r="F72" s="444"/>
      <c r="G72" s="445"/>
      <c r="H72" s="519"/>
      <c r="I72" s="520">
        <f>F72+' 7-EXPENSE 4th Period'!I72</f>
        <v>0</v>
      </c>
      <c r="J72" s="449"/>
      <c r="K72" s="450"/>
      <c r="L72" s="17" t="str">
        <f t="shared" si="1"/>
        <v/>
      </c>
      <c r="M72" s="113">
        <f t="shared" si="3"/>
        <v>0</v>
      </c>
      <c r="N72" s="15" t="str">
        <f t="shared" si="8"/>
        <v/>
      </c>
    </row>
    <row r="73" spans="2:14" s="11" customFormat="1" ht="12" customHeight="1" x14ac:dyDescent="0.2">
      <c r="B73" s="18">
        <f>IF(ISBLANK('3-Budget + REVISE'!B64),"",'3-Budget + REVISE'!B64)</f>
        <v>0</v>
      </c>
      <c r="C73" s="520">
        <f>IF('3-Budget + REVISE'!AB64=1,'3-Budget + REVISE'!H64,' 7-EXPENSE 4th Period'!C73)</f>
        <v>0</v>
      </c>
      <c r="D73" s="449"/>
      <c r="E73" s="450"/>
      <c r="F73" s="444"/>
      <c r="G73" s="445"/>
      <c r="H73" s="519"/>
      <c r="I73" s="520">
        <f>F73+' 7-EXPENSE 4th Period'!I73</f>
        <v>0</v>
      </c>
      <c r="J73" s="449"/>
      <c r="K73" s="450"/>
      <c r="L73" s="19" t="str">
        <f t="shared" si="1"/>
        <v/>
      </c>
      <c r="M73" s="114">
        <f t="shared" si="3"/>
        <v>0</v>
      </c>
      <c r="N73" s="15" t="str">
        <f t="shared" si="8"/>
        <v/>
      </c>
    </row>
    <row r="74" spans="2:14" s="21" customFormat="1" ht="12.95" customHeight="1" x14ac:dyDescent="0.2">
      <c r="B74" s="89" t="str">
        <f>IF(ISBLANK('3-Budget + REVISE'!B65),"",'3-Budget + REVISE'!B65)</f>
        <v>400 - SUPPLIES</v>
      </c>
      <c r="C74" s="510">
        <f>SUM(C75:C84)</f>
        <v>0</v>
      </c>
      <c r="D74" s="510"/>
      <c r="E74" s="510"/>
      <c r="F74" s="510">
        <f t="shared" ref="F74" si="9">SUM(F75:F84)</f>
        <v>0</v>
      </c>
      <c r="G74" s="510"/>
      <c r="H74" s="510"/>
      <c r="I74" s="510">
        <f t="shared" ref="I74" si="10">SUM(I75:I84)</f>
        <v>0</v>
      </c>
      <c r="J74" s="510"/>
      <c r="K74" s="510"/>
      <c r="L74" s="108" t="str">
        <f t="shared" si="1"/>
        <v/>
      </c>
      <c r="M74" s="118">
        <f t="shared" si="3"/>
        <v>0</v>
      </c>
      <c r="N74" s="10" t="str">
        <f t="shared" si="8"/>
        <v/>
      </c>
    </row>
    <row r="75" spans="2:14" s="11" customFormat="1" ht="12" customHeight="1" x14ac:dyDescent="0.2">
      <c r="B75" s="13">
        <f>IF(ISBLANK('3-Budget + REVISE'!B66),"",'3-Budget + REVISE'!B66)</f>
        <v>0</v>
      </c>
      <c r="C75" s="520">
        <f>IF('3-Budget + REVISE'!AB66=1,'3-Budget + REVISE'!H66,' 7-EXPENSE 4th Period'!C75)</f>
        <v>0</v>
      </c>
      <c r="D75" s="449"/>
      <c r="E75" s="450"/>
      <c r="F75" s="444"/>
      <c r="G75" s="445"/>
      <c r="H75" s="519"/>
      <c r="I75" s="520">
        <f>F75+' 7-EXPENSE 4th Period'!I75</f>
        <v>0</v>
      </c>
      <c r="J75" s="449"/>
      <c r="K75" s="450"/>
      <c r="L75" s="14" t="str">
        <f t="shared" si="1"/>
        <v/>
      </c>
      <c r="M75" s="112">
        <f t="shared" si="3"/>
        <v>0</v>
      </c>
      <c r="N75" s="15" t="str">
        <f t="shared" si="8"/>
        <v/>
      </c>
    </row>
    <row r="76" spans="2:14" s="11" customFormat="1" ht="12" customHeight="1" x14ac:dyDescent="0.2">
      <c r="B76" s="16">
        <f>IF(ISBLANK('3-Budget + REVISE'!B67),"",'3-Budget + REVISE'!B67)</f>
        <v>0</v>
      </c>
      <c r="C76" s="520">
        <f>IF('3-Budget + REVISE'!AB67=1,'3-Budget + REVISE'!H67,' 7-EXPENSE 4th Period'!C76)</f>
        <v>0</v>
      </c>
      <c r="D76" s="449"/>
      <c r="E76" s="450"/>
      <c r="F76" s="444"/>
      <c r="G76" s="445"/>
      <c r="H76" s="519"/>
      <c r="I76" s="520">
        <f>F76+' 7-EXPENSE 4th Period'!I76</f>
        <v>0</v>
      </c>
      <c r="J76" s="449"/>
      <c r="K76" s="450"/>
      <c r="L76" s="17" t="str">
        <f t="shared" si="1"/>
        <v/>
      </c>
      <c r="M76" s="113">
        <f t="shared" si="3"/>
        <v>0</v>
      </c>
      <c r="N76" s="15" t="str">
        <f t="shared" si="8"/>
        <v/>
      </c>
    </row>
    <row r="77" spans="2:14" s="11" customFormat="1" ht="12" customHeight="1" x14ac:dyDescent="0.2">
      <c r="B77" s="16">
        <f>IF(ISBLANK('3-Budget + REVISE'!B68),"",'3-Budget + REVISE'!B68)</f>
        <v>0</v>
      </c>
      <c r="C77" s="520">
        <f>IF('3-Budget + REVISE'!AB68=1,'3-Budget + REVISE'!H68,' 7-EXPENSE 4th Period'!C77)</f>
        <v>0</v>
      </c>
      <c r="D77" s="449"/>
      <c r="E77" s="450"/>
      <c r="F77" s="444"/>
      <c r="G77" s="445"/>
      <c r="H77" s="519"/>
      <c r="I77" s="520">
        <f>F77+' 7-EXPENSE 4th Period'!I77</f>
        <v>0</v>
      </c>
      <c r="J77" s="449"/>
      <c r="K77" s="450"/>
      <c r="L77" s="17" t="str">
        <f t="shared" si="1"/>
        <v/>
      </c>
      <c r="M77" s="113">
        <f t="shared" si="3"/>
        <v>0</v>
      </c>
      <c r="N77" s="15" t="str">
        <f t="shared" si="8"/>
        <v/>
      </c>
    </row>
    <row r="78" spans="2:14" s="11" customFormat="1" ht="12" customHeight="1" x14ac:dyDescent="0.2">
      <c r="B78" s="16">
        <f>IF(ISBLANK('3-Budget + REVISE'!B69),"",'3-Budget + REVISE'!B69)</f>
        <v>0</v>
      </c>
      <c r="C78" s="520">
        <f>IF('3-Budget + REVISE'!AB69=1,'3-Budget + REVISE'!H69,' 7-EXPENSE 4th Period'!C78)</f>
        <v>0</v>
      </c>
      <c r="D78" s="449"/>
      <c r="E78" s="450"/>
      <c r="F78" s="444"/>
      <c r="G78" s="445"/>
      <c r="H78" s="519"/>
      <c r="I78" s="520">
        <f>F78+' 7-EXPENSE 4th Period'!I78</f>
        <v>0</v>
      </c>
      <c r="J78" s="449"/>
      <c r="K78" s="450"/>
      <c r="L78" s="17" t="str">
        <f t="shared" si="1"/>
        <v/>
      </c>
      <c r="M78" s="113">
        <f t="shared" si="3"/>
        <v>0</v>
      </c>
      <c r="N78" s="15" t="str">
        <f t="shared" si="8"/>
        <v/>
      </c>
    </row>
    <row r="79" spans="2:14" s="11" customFormat="1" ht="12" customHeight="1" x14ac:dyDescent="0.2">
      <c r="B79" s="16">
        <f>IF(ISBLANK('3-Budget + REVISE'!B70),"",'3-Budget + REVISE'!B70)</f>
        <v>0</v>
      </c>
      <c r="C79" s="520">
        <f>IF('3-Budget + REVISE'!AB70=1,'3-Budget + REVISE'!H70,' 7-EXPENSE 4th Period'!C79)</f>
        <v>0</v>
      </c>
      <c r="D79" s="449"/>
      <c r="E79" s="450"/>
      <c r="F79" s="444"/>
      <c r="G79" s="445"/>
      <c r="H79" s="519"/>
      <c r="I79" s="520">
        <f>F79+' 7-EXPENSE 4th Period'!I79</f>
        <v>0</v>
      </c>
      <c r="J79" s="449"/>
      <c r="K79" s="450"/>
      <c r="L79" s="17" t="str">
        <f t="shared" si="1"/>
        <v/>
      </c>
      <c r="M79" s="113">
        <f t="shared" si="3"/>
        <v>0</v>
      </c>
      <c r="N79" s="15" t="str">
        <f t="shared" si="8"/>
        <v/>
      </c>
    </row>
    <row r="80" spans="2:14" s="11" customFormat="1" ht="12" customHeight="1" x14ac:dyDescent="0.2">
      <c r="B80" s="16">
        <f>IF(ISBLANK('3-Budget + REVISE'!B71),"",'3-Budget + REVISE'!B71)</f>
        <v>0</v>
      </c>
      <c r="C80" s="520">
        <f>IF('3-Budget + REVISE'!AB71=1,'3-Budget + REVISE'!H71,' 7-EXPENSE 4th Period'!C80)</f>
        <v>0</v>
      </c>
      <c r="D80" s="449"/>
      <c r="E80" s="450"/>
      <c r="F80" s="444"/>
      <c r="G80" s="445"/>
      <c r="H80" s="519"/>
      <c r="I80" s="520">
        <f>F80+' 7-EXPENSE 4th Period'!I80</f>
        <v>0</v>
      </c>
      <c r="J80" s="449"/>
      <c r="K80" s="450"/>
      <c r="L80" s="17" t="str">
        <f t="shared" si="1"/>
        <v/>
      </c>
      <c r="M80" s="113">
        <f t="shared" si="3"/>
        <v>0</v>
      </c>
      <c r="N80" s="15" t="str">
        <f t="shared" si="8"/>
        <v/>
      </c>
    </row>
    <row r="81" spans="2:14" s="11" customFormat="1" ht="12" customHeight="1" x14ac:dyDescent="0.2">
      <c r="B81" s="16">
        <f>IF(ISBLANK('3-Budget + REVISE'!B72),"",'3-Budget + REVISE'!B72)</f>
        <v>0</v>
      </c>
      <c r="C81" s="520">
        <f>IF('3-Budget + REVISE'!AB72=1,'3-Budget + REVISE'!H72,' 7-EXPENSE 4th Period'!C81)</f>
        <v>0</v>
      </c>
      <c r="D81" s="449"/>
      <c r="E81" s="450"/>
      <c r="F81" s="444"/>
      <c r="G81" s="445"/>
      <c r="H81" s="519"/>
      <c r="I81" s="520">
        <f>F81+' 7-EXPENSE 4th Period'!I81</f>
        <v>0</v>
      </c>
      <c r="J81" s="449"/>
      <c r="K81" s="450"/>
      <c r="L81" s="17" t="str">
        <f t="shared" si="1"/>
        <v/>
      </c>
      <c r="M81" s="113">
        <f t="shared" si="3"/>
        <v>0</v>
      </c>
      <c r="N81" s="15" t="str">
        <f t="shared" si="8"/>
        <v/>
      </c>
    </row>
    <row r="82" spans="2:14" s="11" customFormat="1" ht="12" customHeight="1" x14ac:dyDescent="0.2">
      <c r="B82" s="16">
        <f>IF(ISBLANK('3-Budget + REVISE'!B73),"",'3-Budget + REVISE'!B73)</f>
        <v>0</v>
      </c>
      <c r="C82" s="520">
        <f>IF('3-Budget + REVISE'!AB73=1,'3-Budget + REVISE'!H73,' 7-EXPENSE 4th Period'!C82)</f>
        <v>0</v>
      </c>
      <c r="D82" s="449"/>
      <c r="E82" s="450"/>
      <c r="F82" s="444"/>
      <c r="G82" s="445"/>
      <c r="H82" s="519"/>
      <c r="I82" s="520">
        <f>F82+' 7-EXPENSE 4th Period'!I82</f>
        <v>0</v>
      </c>
      <c r="J82" s="449"/>
      <c r="K82" s="450"/>
      <c r="L82" s="17" t="str">
        <f t="shared" si="1"/>
        <v/>
      </c>
      <c r="M82" s="113">
        <f t="shared" si="3"/>
        <v>0</v>
      </c>
      <c r="N82" s="15" t="str">
        <f t="shared" si="8"/>
        <v/>
      </c>
    </row>
    <row r="83" spans="2:14" s="11" customFormat="1" ht="12" customHeight="1" x14ac:dyDescent="0.2">
      <c r="B83" s="16">
        <f>IF(ISBLANK('3-Budget + REVISE'!B74),"",'3-Budget + REVISE'!B74)</f>
        <v>0</v>
      </c>
      <c r="C83" s="520">
        <f>IF('3-Budget + REVISE'!AB74=1,'3-Budget + REVISE'!H74,' 7-EXPENSE 4th Period'!C83)</f>
        <v>0</v>
      </c>
      <c r="D83" s="449"/>
      <c r="E83" s="450"/>
      <c r="F83" s="444"/>
      <c r="G83" s="445"/>
      <c r="H83" s="519"/>
      <c r="I83" s="520">
        <f>F83+' 7-EXPENSE 4th Period'!I83</f>
        <v>0</v>
      </c>
      <c r="J83" s="449"/>
      <c r="K83" s="450"/>
      <c r="L83" s="17" t="str">
        <f t="shared" si="1"/>
        <v/>
      </c>
      <c r="M83" s="113">
        <f t="shared" si="3"/>
        <v>0</v>
      </c>
      <c r="N83" s="15" t="str">
        <f t="shared" si="8"/>
        <v/>
      </c>
    </row>
    <row r="84" spans="2:14" s="11" customFormat="1" ht="12" customHeight="1" x14ac:dyDescent="0.2">
      <c r="B84" s="18">
        <f>IF(ISBLANK('3-Budget + REVISE'!B75),"",'3-Budget + REVISE'!B75)</f>
        <v>0</v>
      </c>
      <c r="C84" s="520">
        <f>IF('3-Budget + REVISE'!AB75=1,'3-Budget + REVISE'!H75,' 7-EXPENSE 4th Period'!C84)</f>
        <v>0</v>
      </c>
      <c r="D84" s="449"/>
      <c r="E84" s="450"/>
      <c r="F84" s="444"/>
      <c r="G84" s="445"/>
      <c r="H84" s="519"/>
      <c r="I84" s="520">
        <f>F84+' 7-EXPENSE 4th Period'!I84</f>
        <v>0</v>
      </c>
      <c r="J84" s="449"/>
      <c r="K84" s="450"/>
      <c r="L84" s="19" t="str">
        <f t="shared" si="1"/>
        <v/>
      </c>
      <c r="M84" s="114">
        <f t="shared" si="3"/>
        <v>0</v>
      </c>
      <c r="N84" s="15" t="str">
        <f t="shared" si="8"/>
        <v/>
      </c>
    </row>
    <row r="85" spans="2:14" s="11" customFormat="1" ht="12.95" customHeight="1" x14ac:dyDescent="0.2">
      <c r="B85" s="89" t="str">
        <f>IF(ISBLANK('3-Budget + REVISE'!B76),"",'3-Budget + REVISE'!B76)</f>
        <v>500 - EQUIPMENT</v>
      </c>
      <c r="C85" s="571">
        <f>SUM(C86:C95)</f>
        <v>0</v>
      </c>
      <c r="D85" s="571"/>
      <c r="E85" s="571"/>
      <c r="F85" s="571">
        <f t="shared" ref="F85" si="11">SUM(F86:F95)</f>
        <v>0</v>
      </c>
      <c r="G85" s="571"/>
      <c r="H85" s="571"/>
      <c r="I85" s="571">
        <f t="shared" ref="I85" si="12">SUM(I86:I95)</f>
        <v>0</v>
      </c>
      <c r="J85" s="571"/>
      <c r="K85" s="571"/>
      <c r="L85" s="120" t="str">
        <f t="shared" si="1"/>
        <v/>
      </c>
      <c r="M85" s="118">
        <f t="shared" si="3"/>
        <v>0</v>
      </c>
      <c r="N85" s="10" t="str">
        <f t="shared" si="8"/>
        <v/>
      </c>
    </row>
    <row r="86" spans="2:14" s="11" customFormat="1" ht="12" customHeight="1" x14ac:dyDescent="0.2">
      <c r="B86" s="13">
        <f>IF(ISBLANK('3-Budget + REVISE'!B77),"",'3-Budget + REVISE'!B77)</f>
        <v>0</v>
      </c>
      <c r="C86" s="520">
        <f>IF('3-Budget + REVISE'!AB77=1,'3-Budget + REVISE'!H77,' 7-EXPENSE 4th Period'!C86)</f>
        <v>0</v>
      </c>
      <c r="D86" s="449"/>
      <c r="E86" s="450"/>
      <c r="F86" s="444"/>
      <c r="G86" s="445"/>
      <c r="H86" s="519"/>
      <c r="I86" s="520">
        <f>F86+' 7-EXPENSE 4th Period'!I86</f>
        <v>0</v>
      </c>
      <c r="J86" s="449"/>
      <c r="K86" s="450"/>
      <c r="L86" s="14" t="str">
        <f t="shared" si="1"/>
        <v/>
      </c>
      <c r="M86" s="112">
        <f t="shared" si="3"/>
        <v>0</v>
      </c>
      <c r="N86" s="15" t="str">
        <f t="shared" si="8"/>
        <v/>
      </c>
    </row>
    <row r="87" spans="2:14" s="11" customFormat="1" ht="12" customHeight="1" x14ac:dyDescent="0.2">
      <c r="B87" s="16">
        <f>IF(ISBLANK('3-Budget + REVISE'!B78),"",'3-Budget + REVISE'!B78)</f>
        <v>0</v>
      </c>
      <c r="C87" s="520">
        <f>IF('3-Budget + REVISE'!AB78=1,'3-Budget + REVISE'!H78,' 7-EXPENSE 4th Period'!C87)</f>
        <v>0</v>
      </c>
      <c r="D87" s="449"/>
      <c r="E87" s="450"/>
      <c r="F87" s="444"/>
      <c r="G87" s="445"/>
      <c r="H87" s="519"/>
      <c r="I87" s="520">
        <f>F87+' 7-EXPENSE 4th Period'!I87</f>
        <v>0</v>
      </c>
      <c r="J87" s="449"/>
      <c r="K87" s="450"/>
      <c r="L87" s="17" t="str">
        <f t="shared" si="1"/>
        <v/>
      </c>
      <c r="M87" s="113">
        <f t="shared" si="3"/>
        <v>0</v>
      </c>
      <c r="N87" s="15" t="str">
        <f t="shared" si="8"/>
        <v/>
      </c>
    </row>
    <row r="88" spans="2:14" s="11" customFormat="1" ht="12" customHeight="1" x14ac:dyDescent="0.2">
      <c r="B88" s="16">
        <f>IF(ISBLANK('3-Budget + REVISE'!B79),"",'3-Budget + REVISE'!B79)</f>
        <v>0</v>
      </c>
      <c r="C88" s="520">
        <f>IF('3-Budget + REVISE'!AB79=1,'3-Budget + REVISE'!H79,' 7-EXPENSE 4th Period'!C88)</f>
        <v>0</v>
      </c>
      <c r="D88" s="449"/>
      <c r="E88" s="450"/>
      <c r="F88" s="444"/>
      <c r="G88" s="445"/>
      <c r="H88" s="519"/>
      <c r="I88" s="520">
        <f>F88+' 7-EXPENSE 4th Period'!I88</f>
        <v>0</v>
      </c>
      <c r="J88" s="449"/>
      <c r="K88" s="450"/>
      <c r="L88" s="17" t="str">
        <f t="shared" si="1"/>
        <v/>
      </c>
      <c r="M88" s="113">
        <f t="shared" si="3"/>
        <v>0</v>
      </c>
      <c r="N88" s="15" t="str">
        <f t="shared" si="8"/>
        <v/>
      </c>
    </row>
    <row r="89" spans="2:14" s="11" customFormat="1" ht="12" customHeight="1" x14ac:dyDescent="0.2">
      <c r="B89" s="16">
        <f>IF(ISBLANK('3-Budget + REVISE'!B80),"",'3-Budget + REVISE'!B80)</f>
        <v>0</v>
      </c>
      <c r="C89" s="520">
        <f>IF('3-Budget + REVISE'!AB80=1,'3-Budget + REVISE'!H80,' 7-EXPENSE 4th Period'!C89)</f>
        <v>0</v>
      </c>
      <c r="D89" s="449"/>
      <c r="E89" s="450"/>
      <c r="F89" s="444"/>
      <c r="G89" s="445"/>
      <c r="H89" s="519"/>
      <c r="I89" s="520">
        <f>F89+' 7-EXPENSE 4th Period'!I89</f>
        <v>0</v>
      </c>
      <c r="J89" s="449"/>
      <c r="K89" s="450"/>
      <c r="L89" s="17" t="str">
        <f t="shared" si="1"/>
        <v/>
      </c>
      <c r="M89" s="113">
        <f t="shared" si="3"/>
        <v>0</v>
      </c>
      <c r="N89" s="15" t="str">
        <f t="shared" si="8"/>
        <v/>
      </c>
    </row>
    <row r="90" spans="2:14" s="11" customFormat="1" ht="12" customHeight="1" x14ac:dyDescent="0.2">
      <c r="B90" s="16">
        <f>IF(ISBLANK('3-Budget + REVISE'!B81),"",'3-Budget + REVISE'!B81)</f>
        <v>0</v>
      </c>
      <c r="C90" s="520">
        <f>IF('3-Budget + REVISE'!AB81=1,'3-Budget + REVISE'!H81,' 7-EXPENSE 4th Period'!C90)</f>
        <v>0</v>
      </c>
      <c r="D90" s="449"/>
      <c r="E90" s="450"/>
      <c r="F90" s="444"/>
      <c r="G90" s="445"/>
      <c r="H90" s="519"/>
      <c r="I90" s="520">
        <f>F90+' 7-EXPENSE 4th Period'!I90</f>
        <v>0</v>
      </c>
      <c r="J90" s="449"/>
      <c r="K90" s="450"/>
      <c r="L90" s="17" t="str">
        <f t="shared" si="1"/>
        <v/>
      </c>
      <c r="M90" s="113">
        <f t="shared" si="3"/>
        <v>0</v>
      </c>
      <c r="N90" s="15" t="str">
        <f t="shared" si="8"/>
        <v/>
      </c>
    </row>
    <row r="91" spans="2:14" s="11" customFormat="1" ht="12" customHeight="1" x14ac:dyDescent="0.2">
      <c r="B91" s="16">
        <f>IF(ISBLANK('3-Budget + REVISE'!B82),"",'3-Budget + REVISE'!B82)</f>
        <v>0</v>
      </c>
      <c r="C91" s="520">
        <f>IF('3-Budget + REVISE'!AB82=1,'3-Budget + REVISE'!H82,' 7-EXPENSE 4th Period'!C91)</f>
        <v>0</v>
      </c>
      <c r="D91" s="449"/>
      <c r="E91" s="450"/>
      <c r="F91" s="444"/>
      <c r="G91" s="445"/>
      <c r="H91" s="519"/>
      <c r="I91" s="520">
        <f>F91+' 7-EXPENSE 4th Period'!I91</f>
        <v>0</v>
      </c>
      <c r="J91" s="449"/>
      <c r="K91" s="450"/>
      <c r="L91" s="17" t="str">
        <f t="shared" si="1"/>
        <v/>
      </c>
      <c r="M91" s="113">
        <f t="shared" si="3"/>
        <v>0</v>
      </c>
      <c r="N91" s="15" t="str">
        <f t="shared" si="8"/>
        <v/>
      </c>
    </row>
    <row r="92" spans="2:14" s="11" customFormat="1" ht="12" customHeight="1" x14ac:dyDescent="0.2">
      <c r="B92" s="16">
        <f>IF(ISBLANK('3-Budget + REVISE'!B83),"",'3-Budget + REVISE'!B83)</f>
        <v>0</v>
      </c>
      <c r="C92" s="520">
        <f>IF('3-Budget + REVISE'!AB83=1,'3-Budget + REVISE'!H83,' 7-EXPENSE 4th Period'!C92)</f>
        <v>0</v>
      </c>
      <c r="D92" s="449"/>
      <c r="E92" s="450"/>
      <c r="F92" s="444"/>
      <c r="G92" s="445"/>
      <c r="H92" s="519"/>
      <c r="I92" s="520">
        <f>F92+' 7-EXPENSE 4th Period'!I92</f>
        <v>0</v>
      </c>
      <c r="J92" s="449"/>
      <c r="K92" s="450"/>
      <c r="L92" s="17" t="str">
        <f t="shared" si="1"/>
        <v/>
      </c>
      <c r="M92" s="113">
        <f t="shared" si="3"/>
        <v>0</v>
      </c>
      <c r="N92" s="15" t="str">
        <f t="shared" si="8"/>
        <v/>
      </c>
    </row>
    <row r="93" spans="2:14" s="11" customFormat="1" ht="12" customHeight="1" x14ac:dyDescent="0.2">
      <c r="B93" s="16">
        <f>IF(ISBLANK('3-Budget + REVISE'!B84),"",'3-Budget + REVISE'!B84)</f>
        <v>0</v>
      </c>
      <c r="C93" s="520">
        <f>IF('3-Budget + REVISE'!AB84=1,'3-Budget + REVISE'!H84,' 7-EXPENSE 4th Period'!C93)</f>
        <v>0</v>
      </c>
      <c r="D93" s="449"/>
      <c r="E93" s="450"/>
      <c r="F93" s="444"/>
      <c r="G93" s="445"/>
      <c r="H93" s="519"/>
      <c r="I93" s="520">
        <f>F93+' 7-EXPENSE 4th Period'!I93</f>
        <v>0</v>
      </c>
      <c r="J93" s="449"/>
      <c r="K93" s="450"/>
      <c r="L93" s="17" t="str">
        <f t="shared" si="1"/>
        <v/>
      </c>
      <c r="M93" s="113">
        <f t="shared" si="3"/>
        <v>0</v>
      </c>
      <c r="N93" s="15" t="str">
        <f t="shared" si="8"/>
        <v/>
      </c>
    </row>
    <row r="94" spans="2:14" s="11" customFormat="1" ht="12" customHeight="1" x14ac:dyDescent="0.2">
      <c r="B94" s="16">
        <f>IF(ISBLANK('3-Budget + REVISE'!B85),"",'3-Budget + REVISE'!B85)</f>
        <v>0</v>
      </c>
      <c r="C94" s="520">
        <f>IF('3-Budget + REVISE'!AB85=1,'3-Budget + REVISE'!H85,' 7-EXPENSE 4th Period'!C94)</f>
        <v>0</v>
      </c>
      <c r="D94" s="449"/>
      <c r="E94" s="450"/>
      <c r="F94" s="444"/>
      <c r="G94" s="445"/>
      <c r="H94" s="519"/>
      <c r="I94" s="520">
        <f>F94+' 7-EXPENSE 4th Period'!I94</f>
        <v>0</v>
      </c>
      <c r="J94" s="449"/>
      <c r="K94" s="450"/>
      <c r="L94" s="17" t="str">
        <f t="shared" si="1"/>
        <v/>
      </c>
      <c r="M94" s="113">
        <f t="shared" si="3"/>
        <v>0</v>
      </c>
      <c r="N94" s="15" t="str">
        <f t="shared" si="8"/>
        <v/>
      </c>
    </row>
    <row r="95" spans="2:14" s="11" customFormat="1" ht="12" customHeight="1" x14ac:dyDescent="0.2">
      <c r="B95" s="18">
        <f>IF(ISBLANK('3-Budget + REVISE'!B86),"",'3-Budget + REVISE'!B86)</f>
        <v>0</v>
      </c>
      <c r="C95" s="520">
        <f>IF('3-Budget + REVISE'!AB86=1,'3-Budget + REVISE'!H86,' 7-EXPENSE 4th Period'!C95)</f>
        <v>0</v>
      </c>
      <c r="D95" s="449"/>
      <c r="E95" s="450"/>
      <c r="F95" s="444"/>
      <c r="G95" s="445"/>
      <c r="H95" s="519"/>
      <c r="I95" s="520">
        <f>F95+' 7-EXPENSE 4th Period'!I95</f>
        <v>0</v>
      </c>
      <c r="J95" s="449"/>
      <c r="K95" s="450"/>
      <c r="L95" s="19" t="str">
        <f t="shared" si="1"/>
        <v/>
      </c>
      <c r="M95" s="114">
        <f t="shared" si="3"/>
        <v>0</v>
      </c>
      <c r="N95" s="15" t="str">
        <f t="shared" si="8"/>
        <v/>
      </c>
    </row>
    <row r="96" spans="2:14" s="11" customFormat="1" ht="12.95" customHeight="1" x14ac:dyDescent="0.2">
      <c r="B96" s="89" t="str">
        <f>IF(ISBLANK('3-Budget + REVISE'!B87),"",'3-Budget + REVISE'!B87)</f>
        <v>600 - CONTRACTUAL</v>
      </c>
      <c r="C96" s="571">
        <f>SUM(C97:C106)</f>
        <v>0</v>
      </c>
      <c r="D96" s="571"/>
      <c r="E96" s="571"/>
      <c r="F96" s="571">
        <f t="shared" ref="F96" si="13">SUM(F97:F106)</f>
        <v>0</v>
      </c>
      <c r="G96" s="571"/>
      <c r="H96" s="571"/>
      <c r="I96" s="571">
        <f t="shared" ref="I96" si="14">SUM(I97:I106)</f>
        <v>0</v>
      </c>
      <c r="J96" s="571"/>
      <c r="K96" s="571"/>
      <c r="L96" s="108" t="str">
        <f t="shared" si="1"/>
        <v/>
      </c>
      <c r="M96" s="118">
        <f t="shared" si="3"/>
        <v>0</v>
      </c>
      <c r="N96" s="10" t="str">
        <f t="shared" si="8"/>
        <v/>
      </c>
    </row>
    <row r="97" spans="2:14" s="11" customFormat="1" ht="12" customHeight="1" x14ac:dyDescent="0.2">
      <c r="B97" s="13">
        <f>IF(ISBLANK('3-Budget + REVISE'!B88),"",'3-Budget + REVISE'!B88)</f>
        <v>0</v>
      </c>
      <c r="C97" s="520">
        <f>IF('3-Budget + REVISE'!AB88=1,'3-Budget + REVISE'!H88,' 7-EXPENSE 4th Period'!C97)</f>
        <v>0</v>
      </c>
      <c r="D97" s="449"/>
      <c r="E97" s="450"/>
      <c r="F97" s="444"/>
      <c r="G97" s="445"/>
      <c r="H97" s="519"/>
      <c r="I97" s="520">
        <f>F97+' 7-EXPENSE 4th Period'!I97</f>
        <v>0</v>
      </c>
      <c r="J97" s="449"/>
      <c r="K97" s="450"/>
      <c r="L97" s="14" t="str">
        <f t="shared" si="1"/>
        <v/>
      </c>
      <c r="M97" s="112">
        <f t="shared" si="3"/>
        <v>0</v>
      </c>
      <c r="N97" s="15" t="str">
        <f t="shared" si="8"/>
        <v/>
      </c>
    </row>
    <row r="98" spans="2:14" s="11" customFormat="1" ht="12" customHeight="1" x14ac:dyDescent="0.2">
      <c r="B98" s="16">
        <f>IF(ISBLANK('3-Budget + REVISE'!B89),"",'3-Budget + REVISE'!B89)</f>
        <v>0</v>
      </c>
      <c r="C98" s="520">
        <f>IF('3-Budget + REVISE'!AB89=1,'3-Budget + REVISE'!H89,' 7-EXPENSE 4th Period'!C98)</f>
        <v>0</v>
      </c>
      <c r="D98" s="449"/>
      <c r="E98" s="450"/>
      <c r="F98" s="444"/>
      <c r="G98" s="445"/>
      <c r="H98" s="519"/>
      <c r="I98" s="520">
        <f>F98+' 7-EXPENSE 4th Period'!I98</f>
        <v>0</v>
      </c>
      <c r="J98" s="449"/>
      <c r="K98" s="450"/>
      <c r="L98" s="17" t="str">
        <f t="shared" si="1"/>
        <v/>
      </c>
      <c r="M98" s="113">
        <f t="shared" si="3"/>
        <v>0</v>
      </c>
      <c r="N98" s="15" t="str">
        <f t="shared" si="8"/>
        <v/>
      </c>
    </row>
    <row r="99" spans="2:14" s="11" customFormat="1" ht="12" customHeight="1" x14ac:dyDescent="0.2">
      <c r="B99" s="16">
        <f>IF(ISBLANK('3-Budget + REVISE'!B90),"",'3-Budget + REVISE'!B90)</f>
        <v>0</v>
      </c>
      <c r="C99" s="520">
        <f>IF('3-Budget + REVISE'!AB90=1,'3-Budget + REVISE'!H90,' 7-EXPENSE 4th Period'!C99)</f>
        <v>0</v>
      </c>
      <c r="D99" s="449"/>
      <c r="E99" s="450"/>
      <c r="F99" s="444"/>
      <c r="G99" s="445"/>
      <c r="H99" s="519"/>
      <c r="I99" s="520">
        <f>F99+' 7-EXPENSE 4th Period'!I99</f>
        <v>0</v>
      </c>
      <c r="J99" s="449"/>
      <c r="K99" s="450"/>
      <c r="L99" s="17" t="str">
        <f t="shared" si="1"/>
        <v/>
      </c>
      <c r="M99" s="113">
        <f t="shared" si="3"/>
        <v>0</v>
      </c>
      <c r="N99" s="15" t="str">
        <f t="shared" si="8"/>
        <v/>
      </c>
    </row>
    <row r="100" spans="2:14" s="11" customFormat="1" ht="12" customHeight="1" x14ac:dyDescent="0.2">
      <c r="B100" s="16">
        <f>IF(ISBLANK('3-Budget + REVISE'!B91),"",'3-Budget + REVISE'!B91)</f>
        <v>0</v>
      </c>
      <c r="C100" s="520">
        <f>IF('3-Budget + REVISE'!AB91=1,'3-Budget + REVISE'!H91,' 7-EXPENSE 4th Period'!C100)</f>
        <v>0</v>
      </c>
      <c r="D100" s="449"/>
      <c r="E100" s="450"/>
      <c r="F100" s="444"/>
      <c r="G100" s="445"/>
      <c r="H100" s="519"/>
      <c r="I100" s="520">
        <f>F100+' 7-EXPENSE 4th Period'!I100</f>
        <v>0</v>
      </c>
      <c r="J100" s="449"/>
      <c r="K100" s="450"/>
      <c r="L100" s="17" t="str">
        <f t="shared" si="1"/>
        <v/>
      </c>
      <c r="M100" s="113">
        <f t="shared" si="3"/>
        <v>0</v>
      </c>
      <c r="N100" s="15" t="str">
        <f t="shared" si="8"/>
        <v/>
      </c>
    </row>
    <row r="101" spans="2:14" s="11" customFormat="1" ht="12" customHeight="1" x14ac:dyDescent="0.2">
      <c r="B101" s="16">
        <f>IF(ISBLANK('3-Budget + REVISE'!B92),"",'3-Budget + REVISE'!B92)</f>
        <v>0</v>
      </c>
      <c r="C101" s="520">
        <f>IF('3-Budget + REVISE'!AB92=1,'3-Budget + REVISE'!H92,' 7-EXPENSE 4th Period'!C101)</f>
        <v>0</v>
      </c>
      <c r="D101" s="449"/>
      <c r="E101" s="450"/>
      <c r="F101" s="444"/>
      <c r="G101" s="445"/>
      <c r="H101" s="519"/>
      <c r="I101" s="520">
        <f>F101+' 7-EXPENSE 4th Period'!I101</f>
        <v>0</v>
      </c>
      <c r="J101" s="449"/>
      <c r="K101" s="450"/>
      <c r="L101" s="17" t="str">
        <f t="shared" si="1"/>
        <v/>
      </c>
      <c r="M101" s="113">
        <f t="shared" si="3"/>
        <v>0</v>
      </c>
      <c r="N101" s="15" t="str">
        <f t="shared" si="8"/>
        <v/>
      </c>
    </row>
    <row r="102" spans="2:14" s="11" customFormat="1" ht="12" customHeight="1" x14ac:dyDescent="0.2">
      <c r="B102" s="16">
        <f>IF(ISBLANK('3-Budget + REVISE'!B93),"",'3-Budget + REVISE'!B93)</f>
        <v>0</v>
      </c>
      <c r="C102" s="520">
        <f>IF('3-Budget + REVISE'!AB93=1,'3-Budget + REVISE'!H93,' 7-EXPENSE 4th Period'!C102)</f>
        <v>0</v>
      </c>
      <c r="D102" s="449"/>
      <c r="E102" s="450"/>
      <c r="F102" s="444"/>
      <c r="G102" s="445"/>
      <c r="H102" s="519"/>
      <c r="I102" s="520">
        <f>F102+' 7-EXPENSE 4th Period'!I102</f>
        <v>0</v>
      </c>
      <c r="J102" s="449"/>
      <c r="K102" s="450"/>
      <c r="L102" s="17" t="str">
        <f t="shared" si="1"/>
        <v/>
      </c>
      <c r="M102" s="113">
        <f t="shared" si="3"/>
        <v>0</v>
      </c>
      <c r="N102" s="15" t="str">
        <f t="shared" si="8"/>
        <v/>
      </c>
    </row>
    <row r="103" spans="2:14" s="11" customFormat="1" ht="12" customHeight="1" x14ac:dyDescent="0.2">
      <c r="B103" s="16">
        <f>IF(ISBLANK('3-Budget + REVISE'!B94),"",'3-Budget + REVISE'!B94)</f>
        <v>0</v>
      </c>
      <c r="C103" s="520">
        <f>IF('3-Budget + REVISE'!AB94=1,'3-Budget + REVISE'!H94,' 7-EXPENSE 4th Period'!C103)</f>
        <v>0</v>
      </c>
      <c r="D103" s="449"/>
      <c r="E103" s="450"/>
      <c r="F103" s="444"/>
      <c r="G103" s="445"/>
      <c r="H103" s="519"/>
      <c r="I103" s="520">
        <f>F103+' 7-EXPENSE 4th Period'!I103</f>
        <v>0</v>
      </c>
      <c r="J103" s="449"/>
      <c r="K103" s="450"/>
      <c r="L103" s="17" t="str">
        <f t="shared" si="1"/>
        <v/>
      </c>
      <c r="M103" s="113">
        <f t="shared" si="3"/>
        <v>0</v>
      </c>
      <c r="N103" s="15" t="str">
        <f t="shared" si="8"/>
        <v/>
      </c>
    </row>
    <row r="104" spans="2:14" s="11" customFormat="1" ht="12" customHeight="1" x14ac:dyDescent="0.2">
      <c r="B104" s="16">
        <f>IF(ISBLANK('3-Budget + REVISE'!B95),"",'3-Budget + REVISE'!B95)</f>
        <v>0</v>
      </c>
      <c r="C104" s="520">
        <f>IF('3-Budget + REVISE'!AB95=1,'3-Budget + REVISE'!H95,' 7-EXPENSE 4th Period'!C104)</f>
        <v>0</v>
      </c>
      <c r="D104" s="449"/>
      <c r="E104" s="450"/>
      <c r="F104" s="444"/>
      <c r="G104" s="445"/>
      <c r="H104" s="519"/>
      <c r="I104" s="520">
        <f>F104+' 7-EXPENSE 4th Period'!I104</f>
        <v>0</v>
      </c>
      <c r="J104" s="449"/>
      <c r="K104" s="450"/>
      <c r="L104" s="17" t="str">
        <f t="shared" si="1"/>
        <v/>
      </c>
      <c r="M104" s="113">
        <f t="shared" si="3"/>
        <v>0</v>
      </c>
      <c r="N104" s="15" t="str">
        <f t="shared" si="8"/>
        <v/>
      </c>
    </row>
    <row r="105" spans="2:14" s="11" customFormat="1" ht="12" customHeight="1" x14ac:dyDescent="0.2">
      <c r="B105" s="16">
        <f>IF(ISBLANK('3-Budget + REVISE'!B96),"",'3-Budget + REVISE'!B96)</f>
        <v>0</v>
      </c>
      <c r="C105" s="520">
        <f>IF('3-Budget + REVISE'!AB96=1,'3-Budget + REVISE'!H96,' 7-EXPENSE 4th Period'!C105)</f>
        <v>0</v>
      </c>
      <c r="D105" s="449"/>
      <c r="E105" s="450"/>
      <c r="F105" s="444"/>
      <c r="G105" s="445"/>
      <c r="H105" s="519"/>
      <c r="I105" s="520">
        <f>F105+' 7-EXPENSE 4th Period'!I105</f>
        <v>0</v>
      </c>
      <c r="J105" s="449"/>
      <c r="K105" s="450"/>
      <c r="L105" s="17" t="str">
        <f t="shared" ref="L105:L128" si="15">IF(C105&gt;0,I105/C105,"")</f>
        <v/>
      </c>
      <c r="M105" s="113">
        <f t="shared" si="3"/>
        <v>0</v>
      </c>
      <c r="N105" s="15" t="str">
        <f t="shared" si="8"/>
        <v/>
      </c>
    </row>
    <row r="106" spans="2:14" s="11" customFormat="1" ht="12" customHeight="1" x14ac:dyDescent="0.2">
      <c r="B106" s="18">
        <f>IF(ISBLANK('3-Budget + REVISE'!B97),"",'3-Budget + REVISE'!B97)</f>
        <v>0</v>
      </c>
      <c r="C106" s="520">
        <f>IF('3-Budget + REVISE'!AB97=1,'3-Budget + REVISE'!H97,' 7-EXPENSE 4th Period'!C106)</f>
        <v>0</v>
      </c>
      <c r="D106" s="449"/>
      <c r="E106" s="450"/>
      <c r="F106" s="444"/>
      <c r="G106" s="445"/>
      <c r="H106" s="519"/>
      <c r="I106" s="520">
        <f>F106+' 7-EXPENSE 4th Period'!I106</f>
        <v>0</v>
      </c>
      <c r="J106" s="449"/>
      <c r="K106" s="450"/>
      <c r="L106" s="19" t="str">
        <f t="shared" si="15"/>
        <v/>
      </c>
      <c r="M106" s="114">
        <f t="shared" ref="M106:M129" si="16">C106-I106</f>
        <v>0</v>
      </c>
      <c r="N106" s="15" t="str">
        <f t="shared" ref="N106:N129" si="17">IF(M106&lt;0, "!", "")</f>
        <v/>
      </c>
    </row>
    <row r="107" spans="2:14" s="11" customFormat="1" ht="12.95" customHeight="1" x14ac:dyDescent="0.2">
      <c r="B107" s="89" t="str">
        <f>IF(ISBLANK('3-Budget + REVISE'!B98),"",'3-Budget + REVISE'!B98)</f>
        <v>700 - OPERATIONAL</v>
      </c>
      <c r="C107" s="571">
        <f>SUM(C108:C117)</f>
        <v>0</v>
      </c>
      <c r="D107" s="571"/>
      <c r="E107" s="571"/>
      <c r="F107" s="571">
        <f t="shared" ref="F107" si="18">SUM(F108:F117)</f>
        <v>0</v>
      </c>
      <c r="G107" s="571"/>
      <c r="H107" s="571"/>
      <c r="I107" s="571">
        <f t="shared" ref="I107" si="19">SUM(I108:I117)</f>
        <v>0</v>
      </c>
      <c r="J107" s="571"/>
      <c r="K107" s="571"/>
      <c r="L107" s="108" t="str">
        <f t="shared" si="15"/>
        <v/>
      </c>
      <c r="M107" s="118">
        <f t="shared" si="16"/>
        <v>0</v>
      </c>
      <c r="N107" s="10" t="str">
        <f t="shared" si="17"/>
        <v/>
      </c>
    </row>
    <row r="108" spans="2:14" s="11" customFormat="1" ht="12" customHeight="1" x14ac:dyDescent="0.2">
      <c r="B108" s="13">
        <f>IF(ISBLANK('3-Budget + REVISE'!B99),"",'3-Budget + REVISE'!B99)</f>
        <v>0</v>
      </c>
      <c r="C108" s="520">
        <f>IF('3-Budget + REVISE'!AB99=1,'3-Budget + REVISE'!H99,' 7-EXPENSE 4th Period'!C108)</f>
        <v>0</v>
      </c>
      <c r="D108" s="449"/>
      <c r="E108" s="450"/>
      <c r="F108" s="444"/>
      <c r="G108" s="445"/>
      <c r="H108" s="519"/>
      <c r="I108" s="520">
        <f>F108+' 7-EXPENSE 4th Period'!I108</f>
        <v>0</v>
      </c>
      <c r="J108" s="449"/>
      <c r="K108" s="450"/>
      <c r="L108" s="14" t="str">
        <f t="shared" si="15"/>
        <v/>
      </c>
      <c r="M108" s="112">
        <f t="shared" si="16"/>
        <v>0</v>
      </c>
      <c r="N108" s="15" t="str">
        <f t="shared" si="17"/>
        <v/>
      </c>
    </row>
    <row r="109" spans="2:14" s="11" customFormat="1" ht="12" customHeight="1" x14ac:dyDescent="0.2">
      <c r="B109" s="16">
        <f>IF(ISBLANK('3-Budget + REVISE'!B100),"",'3-Budget + REVISE'!B100)</f>
        <v>0</v>
      </c>
      <c r="C109" s="520">
        <f>IF('3-Budget + REVISE'!AB100=1,'3-Budget + REVISE'!H100,' 7-EXPENSE 4th Period'!C109)</f>
        <v>0</v>
      </c>
      <c r="D109" s="449"/>
      <c r="E109" s="450"/>
      <c r="F109" s="444"/>
      <c r="G109" s="445"/>
      <c r="H109" s="519"/>
      <c r="I109" s="520">
        <f>F109+' 7-EXPENSE 4th Period'!I109</f>
        <v>0</v>
      </c>
      <c r="J109" s="449"/>
      <c r="K109" s="450"/>
      <c r="L109" s="17" t="str">
        <f t="shared" si="15"/>
        <v/>
      </c>
      <c r="M109" s="113">
        <f t="shared" si="16"/>
        <v>0</v>
      </c>
      <c r="N109" s="15" t="str">
        <f t="shared" si="17"/>
        <v/>
      </c>
    </row>
    <row r="110" spans="2:14" s="11" customFormat="1" ht="12" customHeight="1" x14ac:dyDescent="0.2">
      <c r="B110" s="16">
        <f>IF(ISBLANK('3-Budget + REVISE'!B101),"",'3-Budget + REVISE'!B101)</f>
        <v>0</v>
      </c>
      <c r="C110" s="520">
        <f>IF('3-Budget + REVISE'!AB101=1,'3-Budget + REVISE'!H101,' 7-EXPENSE 4th Period'!C110)</f>
        <v>0</v>
      </c>
      <c r="D110" s="449"/>
      <c r="E110" s="450"/>
      <c r="F110" s="444"/>
      <c r="G110" s="445"/>
      <c r="H110" s="519"/>
      <c r="I110" s="520">
        <f>F110+' 7-EXPENSE 4th Period'!I110</f>
        <v>0</v>
      </c>
      <c r="J110" s="449"/>
      <c r="K110" s="450"/>
      <c r="L110" s="17" t="str">
        <f t="shared" si="15"/>
        <v/>
      </c>
      <c r="M110" s="113">
        <f t="shared" si="16"/>
        <v>0</v>
      </c>
      <c r="N110" s="15" t="str">
        <f t="shared" si="17"/>
        <v/>
      </c>
    </row>
    <row r="111" spans="2:14" s="11" customFormat="1" ht="12" customHeight="1" x14ac:dyDescent="0.2">
      <c r="B111" s="16">
        <f>IF(ISBLANK('3-Budget + REVISE'!B102),"",'3-Budget + REVISE'!B102)</f>
        <v>0</v>
      </c>
      <c r="C111" s="520">
        <f>IF('3-Budget + REVISE'!AB102=1,'3-Budget + REVISE'!H102,' 7-EXPENSE 4th Period'!C111)</f>
        <v>0</v>
      </c>
      <c r="D111" s="449"/>
      <c r="E111" s="450"/>
      <c r="F111" s="444"/>
      <c r="G111" s="445"/>
      <c r="H111" s="519"/>
      <c r="I111" s="520">
        <f>F111+' 7-EXPENSE 4th Period'!I111</f>
        <v>0</v>
      </c>
      <c r="J111" s="449"/>
      <c r="K111" s="450"/>
      <c r="L111" s="17" t="str">
        <f t="shared" si="15"/>
        <v/>
      </c>
      <c r="M111" s="113">
        <f t="shared" si="16"/>
        <v>0</v>
      </c>
      <c r="N111" s="15" t="str">
        <f t="shared" si="17"/>
        <v/>
      </c>
    </row>
    <row r="112" spans="2:14" s="11" customFormat="1" ht="12" customHeight="1" x14ac:dyDescent="0.2">
      <c r="B112" s="16">
        <f>IF(ISBLANK('3-Budget + REVISE'!B103),"",'3-Budget + REVISE'!B103)</f>
        <v>0</v>
      </c>
      <c r="C112" s="520">
        <f>IF('3-Budget + REVISE'!AB103=1,'3-Budget + REVISE'!H103,' 7-EXPENSE 4th Period'!C112)</f>
        <v>0</v>
      </c>
      <c r="D112" s="449"/>
      <c r="E112" s="450"/>
      <c r="F112" s="444"/>
      <c r="G112" s="445"/>
      <c r="H112" s="519"/>
      <c r="I112" s="520">
        <f>F112+' 7-EXPENSE 4th Period'!I112</f>
        <v>0</v>
      </c>
      <c r="J112" s="449"/>
      <c r="K112" s="450"/>
      <c r="L112" s="17" t="str">
        <f t="shared" si="15"/>
        <v/>
      </c>
      <c r="M112" s="113">
        <f t="shared" si="16"/>
        <v>0</v>
      </c>
      <c r="N112" s="15" t="str">
        <f t="shared" si="17"/>
        <v/>
      </c>
    </row>
    <row r="113" spans="2:14" s="11" customFormat="1" ht="12" customHeight="1" x14ac:dyDescent="0.2">
      <c r="B113" s="16">
        <f>IF(ISBLANK('3-Budget + REVISE'!B104),"",'3-Budget + REVISE'!B104)</f>
        <v>0</v>
      </c>
      <c r="C113" s="520">
        <f>IF('3-Budget + REVISE'!AB104=1,'3-Budget + REVISE'!H104,' 7-EXPENSE 4th Period'!C113)</f>
        <v>0</v>
      </c>
      <c r="D113" s="449"/>
      <c r="E113" s="450"/>
      <c r="F113" s="444"/>
      <c r="G113" s="445"/>
      <c r="H113" s="519"/>
      <c r="I113" s="520">
        <f>F113+' 7-EXPENSE 4th Period'!I113</f>
        <v>0</v>
      </c>
      <c r="J113" s="449"/>
      <c r="K113" s="450"/>
      <c r="L113" s="17" t="str">
        <f t="shared" si="15"/>
        <v/>
      </c>
      <c r="M113" s="113">
        <f t="shared" si="16"/>
        <v>0</v>
      </c>
      <c r="N113" s="15" t="str">
        <f t="shared" si="17"/>
        <v/>
      </c>
    </row>
    <row r="114" spans="2:14" s="11" customFormat="1" ht="12" customHeight="1" x14ac:dyDescent="0.2">
      <c r="B114" s="16">
        <f>IF(ISBLANK('3-Budget + REVISE'!B105),"",'3-Budget + REVISE'!B105)</f>
        <v>0</v>
      </c>
      <c r="C114" s="520">
        <f>IF('3-Budget + REVISE'!AB105=1,'3-Budget + REVISE'!H105,' 7-EXPENSE 4th Period'!C114)</f>
        <v>0</v>
      </c>
      <c r="D114" s="449"/>
      <c r="E114" s="450"/>
      <c r="F114" s="444"/>
      <c r="G114" s="445"/>
      <c r="H114" s="519"/>
      <c r="I114" s="520">
        <f>F114+' 7-EXPENSE 4th Period'!I114</f>
        <v>0</v>
      </c>
      <c r="J114" s="449"/>
      <c r="K114" s="450"/>
      <c r="L114" s="17" t="str">
        <f t="shared" si="15"/>
        <v/>
      </c>
      <c r="M114" s="113">
        <f t="shared" si="16"/>
        <v>0</v>
      </c>
      <c r="N114" s="15" t="str">
        <f t="shared" si="17"/>
        <v/>
      </c>
    </row>
    <row r="115" spans="2:14" s="11" customFormat="1" ht="12" customHeight="1" x14ac:dyDescent="0.2">
      <c r="B115" s="16">
        <f>IF(ISBLANK('3-Budget + REVISE'!B106),"",'3-Budget + REVISE'!B106)</f>
        <v>0</v>
      </c>
      <c r="C115" s="520">
        <f>IF('3-Budget + REVISE'!AB106=1,'3-Budget + REVISE'!H106,' 7-EXPENSE 4th Period'!C115)</f>
        <v>0</v>
      </c>
      <c r="D115" s="449"/>
      <c r="E115" s="450"/>
      <c r="F115" s="444"/>
      <c r="G115" s="445"/>
      <c r="H115" s="519"/>
      <c r="I115" s="520">
        <f>F115+' 7-EXPENSE 4th Period'!I115</f>
        <v>0</v>
      </c>
      <c r="J115" s="449"/>
      <c r="K115" s="450"/>
      <c r="L115" s="17" t="str">
        <f t="shared" si="15"/>
        <v/>
      </c>
      <c r="M115" s="113">
        <f t="shared" si="16"/>
        <v>0</v>
      </c>
      <c r="N115" s="15" t="str">
        <f t="shared" si="17"/>
        <v/>
      </c>
    </row>
    <row r="116" spans="2:14" s="11" customFormat="1" ht="12" customHeight="1" x14ac:dyDescent="0.2">
      <c r="B116" s="16">
        <f>IF(ISBLANK('3-Budget + REVISE'!B107),"",'3-Budget + REVISE'!B107)</f>
        <v>0</v>
      </c>
      <c r="C116" s="520">
        <f>IF('3-Budget + REVISE'!AB107=1,'3-Budget + REVISE'!H107,' 7-EXPENSE 4th Period'!C116)</f>
        <v>0</v>
      </c>
      <c r="D116" s="449"/>
      <c r="E116" s="450"/>
      <c r="F116" s="444"/>
      <c r="G116" s="445"/>
      <c r="H116" s="519"/>
      <c r="I116" s="520">
        <f>F116+' 7-EXPENSE 4th Period'!I116</f>
        <v>0</v>
      </c>
      <c r="J116" s="449"/>
      <c r="K116" s="450"/>
      <c r="L116" s="17" t="str">
        <f t="shared" si="15"/>
        <v/>
      </c>
      <c r="M116" s="113">
        <f t="shared" si="16"/>
        <v>0</v>
      </c>
      <c r="N116" s="15" t="str">
        <f t="shared" si="17"/>
        <v/>
      </c>
    </row>
    <row r="117" spans="2:14" s="11" customFormat="1" ht="12" customHeight="1" x14ac:dyDescent="0.2">
      <c r="B117" s="91">
        <f>IF(ISBLANK('3-Budget + REVISE'!B108),"",'3-Budget + REVISE'!B108)</f>
        <v>0</v>
      </c>
      <c r="C117" s="520">
        <f>IF('3-Budget + REVISE'!AB108=1,'3-Budget + REVISE'!H108,' 7-EXPENSE 4th Period'!C117)</f>
        <v>0</v>
      </c>
      <c r="D117" s="449"/>
      <c r="E117" s="450"/>
      <c r="F117" s="444"/>
      <c r="G117" s="445"/>
      <c r="H117" s="519"/>
      <c r="I117" s="520">
        <f>F117+' 7-EXPENSE 4th Period'!I117</f>
        <v>0</v>
      </c>
      <c r="J117" s="449"/>
      <c r="K117" s="450"/>
      <c r="L117" s="92" t="str">
        <f t="shared" si="15"/>
        <v/>
      </c>
      <c r="M117" s="114">
        <f t="shared" si="16"/>
        <v>0</v>
      </c>
      <c r="N117" s="15" t="str">
        <f t="shared" si="17"/>
        <v/>
      </c>
    </row>
    <row r="118" spans="2:14" s="11" customFormat="1" ht="12.95" customHeight="1" x14ac:dyDescent="0.2">
      <c r="B118" s="89" t="str">
        <f>IF(ISBLANK('3-Budget + REVISE'!B109),"",'3-Budget + REVISE'!B109)</f>
        <v>800 - (identify category)</v>
      </c>
      <c r="C118" s="571">
        <f>SUM(C119:C128)</f>
        <v>0</v>
      </c>
      <c r="D118" s="571"/>
      <c r="E118" s="571"/>
      <c r="F118" s="571">
        <f t="shared" ref="F118" si="20">SUM(F119:F128)</f>
        <v>0</v>
      </c>
      <c r="G118" s="571"/>
      <c r="H118" s="571"/>
      <c r="I118" s="571">
        <f t="shared" ref="I118" si="21">SUM(I119:I128)</f>
        <v>0</v>
      </c>
      <c r="J118" s="571"/>
      <c r="K118" s="571"/>
      <c r="L118" s="108" t="str">
        <f t="shared" si="15"/>
        <v/>
      </c>
      <c r="M118" s="118">
        <f t="shared" si="16"/>
        <v>0</v>
      </c>
      <c r="N118" s="10" t="str">
        <f t="shared" si="17"/>
        <v/>
      </c>
    </row>
    <row r="119" spans="2:14" s="11" customFormat="1" ht="12" customHeight="1" x14ac:dyDescent="0.2">
      <c r="B119" s="13">
        <f>IF(ISBLANK('3-Budget + REVISE'!B110),"",'3-Budget + REVISE'!B110)</f>
        <v>0</v>
      </c>
      <c r="C119" s="520">
        <f>IF('3-Budget + REVISE'!AB110=1,'3-Budget + REVISE'!H110,' 7-EXPENSE 4th Period'!C119)</f>
        <v>0</v>
      </c>
      <c r="D119" s="449"/>
      <c r="E119" s="450"/>
      <c r="F119" s="444"/>
      <c r="G119" s="445"/>
      <c r="H119" s="519"/>
      <c r="I119" s="520">
        <f>F119+' 7-EXPENSE 4th Period'!I119</f>
        <v>0</v>
      </c>
      <c r="J119" s="449"/>
      <c r="K119" s="450"/>
      <c r="L119" s="14" t="str">
        <f t="shared" si="15"/>
        <v/>
      </c>
      <c r="M119" s="112">
        <f t="shared" si="16"/>
        <v>0</v>
      </c>
      <c r="N119" s="15" t="str">
        <f t="shared" si="17"/>
        <v/>
      </c>
    </row>
    <row r="120" spans="2:14" s="11" customFormat="1" ht="12" customHeight="1" x14ac:dyDescent="0.2">
      <c r="B120" s="16">
        <f>IF(ISBLANK('3-Budget + REVISE'!B111),"",'3-Budget + REVISE'!B111)</f>
        <v>0</v>
      </c>
      <c r="C120" s="520">
        <f>IF('3-Budget + REVISE'!AB111=1,'3-Budget + REVISE'!H111,' 7-EXPENSE 4th Period'!C120)</f>
        <v>0</v>
      </c>
      <c r="D120" s="449"/>
      <c r="E120" s="450"/>
      <c r="F120" s="444"/>
      <c r="G120" s="445"/>
      <c r="H120" s="519"/>
      <c r="I120" s="520">
        <f>F120+' 7-EXPENSE 4th Period'!I120</f>
        <v>0</v>
      </c>
      <c r="J120" s="449"/>
      <c r="K120" s="450"/>
      <c r="L120" s="17" t="str">
        <f t="shared" si="15"/>
        <v/>
      </c>
      <c r="M120" s="113">
        <f t="shared" si="16"/>
        <v>0</v>
      </c>
      <c r="N120" s="15" t="str">
        <f t="shared" si="17"/>
        <v/>
      </c>
    </row>
    <row r="121" spans="2:14" s="11" customFormat="1" ht="12" customHeight="1" x14ac:dyDescent="0.2">
      <c r="B121" s="16">
        <f>IF(ISBLANK('3-Budget + REVISE'!B112),"",'3-Budget + REVISE'!B112)</f>
        <v>0</v>
      </c>
      <c r="C121" s="520">
        <f>IF('3-Budget + REVISE'!AB112=1,'3-Budget + REVISE'!H112,' 7-EXPENSE 4th Period'!C121)</f>
        <v>0</v>
      </c>
      <c r="D121" s="449"/>
      <c r="E121" s="450"/>
      <c r="F121" s="444"/>
      <c r="G121" s="445"/>
      <c r="H121" s="519"/>
      <c r="I121" s="520">
        <f>F121+' 7-EXPENSE 4th Period'!I121</f>
        <v>0</v>
      </c>
      <c r="J121" s="449"/>
      <c r="K121" s="450"/>
      <c r="L121" s="17" t="str">
        <f t="shared" si="15"/>
        <v/>
      </c>
      <c r="M121" s="113">
        <f t="shared" si="16"/>
        <v>0</v>
      </c>
      <c r="N121" s="15" t="str">
        <f t="shared" si="17"/>
        <v/>
      </c>
    </row>
    <row r="122" spans="2:14" s="11" customFormat="1" ht="12" customHeight="1" x14ac:dyDescent="0.2">
      <c r="B122" s="16">
        <f>IF(ISBLANK('3-Budget + REVISE'!B113),"",'3-Budget + REVISE'!B113)</f>
        <v>0</v>
      </c>
      <c r="C122" s="520">
        <f>IF('3-Budget + REVISE'!AB113=1,'3-Budget + REVISE'!H113,' 7-EXPENSE 4th Period'!C122)</f>
        <v>0</v>
      </c>
      <c r="D122" s="449"/>
      <c r="E122" s="450"/>
      <c r="F122" s="444"/>
      <c r="G122" s="445"/>
      <c r="H122" s="519"/>
      <c r="I122" s="520">
        <f>F122+' 7-EXPENSE 4th Period'!I122</f>
        <v>0</v>
      </c>
      <c r="J122" s="449"/>
      <c r="K122" s="450"/>
      <c r="L122" s="17" t="str">
        <f t="shared" si="15"/>
        <v/>
      </c>
      <c r="M122" s="113">
        <f t="shared" si="16"/>
        <v>0</v>
      </c>
      <c r="N122" s="15" t="str">
        <f t="shared" si="17"/>
        <v/>
      </c>
    </row>
    <row r="123" spans="2:14" s="11" customFormat="1" ht="12" customHeight="1" x14ac:dyDescent="0.2">
      <c r="B123" s="16">
        <f>IF(ISBLANK('3-Budget + REVISE'!B114),"",'3-Budget + REVISE'!B114)</f>
        <v>0</v>
      </c>
      <c r="C123" s="520">
        <f>IF('3-Budget + REVISE'!AB114=1,'3-Budget + REVISE'!H114,' 7-EXPENSE 4th Period'!C123)</f>
        <v>0</v>
      </c>
      <c r="D123" s="449"/>
      <c r="E123" s="450"/>
      <c r="F123" s="444"/>
      <c r="G123" s="445"/>
      <c r="H123" s="519"/>
      <c r="I123" s="520">
        <f>F123+' 7-EXPENSE 4th Period'!I123</f>
        <v>0</v>
      </c>
      <c r="J123" s="449"/>
      <c r="K123" s="450"/>
      <c r="L123" s="17" t="str">
        <f t="shared" si="15"/>
        <v/>
      </c>
      <c r="M123" s="113">
        <f t="shared" si="16"/>
        <v>0</v>
      </c>
      <c r="N123" s="15" t="str">
        <f t="shared" si="17"/>
        <v/>
      </c>
    </row>
    <row r="124" spans="2:14" s="11" customFormat="1" ht="12" customHeight="1" x14ac:dyDescent="0.2">
      <c r="B124" s="16">
        <f>IF(ISBLANK('3-Budget + REVISE'!B115),"",'3-Budget + REVISE'!B115)</f>
        <v>0</v>
      </c>
      <c r="C124" s="520">
        <f>IF('3-Budget + REVISE'!AB115=1,'3-Budget + REVISE'!H115,' 7-EXPENSE 4th Period'!C124)</f>
        <v>0</v>
      </c>
      <c r="D124" s="449"/>
      <c r="E124" s="450"/>
      <c r="F124" s="444"/>
      <c r="G124" s="445"/>
      <c r="H124" s="519"/>
      <c r="I124" s="520">
        <f>F124+' 7-EXPENSE 4th Period'!I124</f>
        <v>0</v>
      </c>
      <c r="J124" s="449"/>
      <c r="K124" s="450"/>
      <c r="L124" s="17" t="str">
        <f t="shared" si="15"/>
        <v/>
      </c>
      <c r="M124" s="113">
        <f t="shared" si="16"/>
        <v>0</v>
      </c>
      <c r="N124" s="15" t="str">
        <f t="shared" si="17"/>
        <v/>
      </c>
    </row>
    <row r="125" spans="2:14" s="11" customFormat="1" ht="12" customHeight="1" x14ac:dyDescent="0.2">
      <c r="B125" s="16">
        <f>IF(ISBLANK('3-Budget + REVISE'!B116),"",'3-Budget + REVISE'!B116)</f>
        <v>0</v>
      </c>
      <c r="C125" s="520">
        <f>IF('3-Budget + REVISE'!AB116=1,'3-Budget + REVISE'!H116,' 7-EXPENSE 4th Period'!C125)</f>
        <v>0</v>
      </c>
      <c r="D125" s="449"/>
      <c r="E125" s="450"/>
      <c r="F125" s="444"/>
      <c r="G125" s="445"/>
      <c r="H125" s="519"/>
      <c r="I125" s="520">
        <f>F125+' 7-EXPENSE 4th Period'!I125</f>
        <v>0</v>
      </c>
      <c r="J125" s="449"/>
      <c r="K125" s="450"/>
      <c r="L125" s="17" t="str">
        <f t="shared" si="15"/>
        <v/>
      </c>
      <c r="M125" s="113">
        <f t="shared" si="16"/>
        <v>0</v>
      </c>
      <c r="N125" s="15" t="str">
        <f t="shared" si="17"/>
        <v/>
      </c>
    </row>
    <row r="126" spans="2:14" s="11" customFormat="1" ht="12" customHeight="1" x14ac:dyDescent="0.2">
      <c r="B126" s="16">
        <f>IF(ISBLANK('3-Budget + REVISE'!B117),"",'3-Budget + REVISE'!B117)</f>
        <v>0</v>
      </c>
      <c r="C126" s="520">
        <f>IF('3-Budget + REVISE'!AB117=1,'3-Budget + REVISE'!H117,' 7-EXPENSE 4th Period'!C126)</f>
        <v>0</v>
      </c>
      <c r="D126" s="449"/>
      <c r="E126" s="450"/>
      <c r="F126" s="444"/>
      <c r="G126" s="445"/>
      <c r="H126" s="519"/>
      <c r="I126" s="520">
        <f>F126+' 7-EXPENSE 4th Period'!I126</f>
        <v>0</v>
      </c>
      <c r="J126" s="449"/>
      <c r="K126" s="450"/>
      <c r="L126" s="17" t="str">
        <f t="shared" si="15"/>
        <v/>
      </c>
      <c r="M126" s="113">
        <f t="shared" si="16"/>
        <v>0</v>
      </c>
      <c r="N126" s="15" t="str">
        <f t="shared" si="17"/>
        <v/>
      </c>
    </row>
    <row r="127" spans="2:14" s="11" customFormat="1" ht="12" customHeight="1" x14ac:dyDescent="0.2">
      <c r="B127" s="16">
        <f>IF(ISBLANK('3-Budget + REVISE'!B118),"",'3-Budget + REVISE'!B118)</f>
        <v>0</v>
      </c>
      <c r="C127" s="520">
        <f>IF('3-Budget + REVISE'!AB118=1,'3-Budget + REVISE'!H118,' 7-EXPENSE 4th Period'!C127)</f>
        <v>0</v>
      </c>
      <c r="D127" s="449"/>
      <c r="E127" s="450"/>
      <c r="F127" s="444"/>
      <c r="G127" s="445"/>
      <c r="H127" s="519"/>
      <c r="I127" s="520">
        <f>F127+' 7-EXPENSE 4th Period'!I127</f>
        <v>0</v>
      </c>
      <c r="J127" s="449"/>
      <c r="K127" s="450"/>
      <c r="L127" s="17" t="str">
        <f t="shared" si="15"/>
        <v/>
      </c>
      <c r="M127" s="113">
        <f t="shared" si="16"/>
        <v>0</v>
      </c>
      <c r="N127" s="15" t="str">
        <f t="shared" si="17"/>
        <v/>
      </c>
    </row>
    <row r="128" spans="2:14" s="11" customFormat="1" ht="12" customHeight="1" x14ac:dyDescent="0.2">
      <c r="B128" s="18">
        <f>IF(ISBLANK('3-Budget + REVISE'!B119),"",'3-Budget + REVISE'!B119)</f>
        <v>0</v>
      </c>
      <c r="C128" s="520">
        <f>IF('3-Budget + REVISE'!AB119=1,'3-Budget + REVISE'!H119,' 7-EXPENSE 4th Period'!C128)</f>
        <v>0</v>
      </c>
      <c r="D128" s="449"/>
      <c r="E128" s="450"/>
      <c r="F128" s="444"/>
      <c r="G128" s="445"/>
      <c r="H128" s="519"/>
      <c r="I128" s="520">
        <f>F128+' 7-EXPENSE 4th Period'!I128</f>
        <v>0</v>
      </c>
      <c r="J128" s="449"/>
      <c r="K128" s="450"/>
      <c r="L128" s="19" t="str">
        <f t="shared" si="15"/>
        <v/>
      </c>
      <c r="M128" s="114">
        <f t="shared" si="16"/>
        <v>0</v>
      </c>
      <c r="N128" s="15" t="str">
        <f t="shared" si="17"/>
        <v/>
      </c>
    </row>
    <row r="129" spans="2:14" s="11" customFormat="1" ht="12.95" customHeight="1" x14ac:dyDescent="0.2">
      <c r="B129" s="89" t="str">
        <f>IF(ISBLANK('3-Budget + REVISE'!B120),"",'3-Budget + REVISE'!B120)</f>
        <v>900 - Indirect Costs</v>
      </c>
      <c r="C129" s="571">
        <f>SUM(C130)</f>
        <v>0</v>
      </c>
      <c r="D129" s="571"/>
      <c r="E129" s="571"/>
      <c r="F129" s="571">
        <f t="shared" ref="F129" si="22">SUM(F130)</f>
        <v>0</v>
      </c>
      <c r="G129" s="571"/>
      <c r="H129" s="571"/>
      <c r="I129" s="571">
        <f t="shared" ref="I129" si="23">SUM(I130)</f>
        <v>0</v>
      </c>
      <c r="J129" s="571"/>
      <c r="K129" s="571"/>
      <c r="L129" s="108" t="str">
        <f>IF(C129&gt;0,I129/C129,"")</f>
        <v/>
      </c>
      <c r="M129" s="118">
        <f t="shared" si="16"/>
        <v>0</v>
      </c>
      <c r="N129" s="10" t="str">
        <f t="shared" si="17"/>
        <v/>
      </c>
    </row>
    <row r="130" spans="2:14" s="11" customFormat="1" ht="12" customHeight="1" x14ac:dyDescent="0.2">
      <c r="B130" s="13" t="str">
        <f>IF(ISBLANK('3-Budget + REVISE'!B121),"",'3-Budget + REVISE'!B121)</f>
        <v>use "Indirect Cost Calculator"</v>
      </c>
      <c r="C130" s="520">
        <f>IF('3-Budget + REVISE'!AB121=1,'3-Budget + REVISE'!H121,' 7-EXPENSE 4th Period'!C130)</f>
        <v>0</v>
      </c>
      <c r="D130" s="449"/>
      <c r="E130" s="450"/>
      <c r="F130" s="451"/>
      <c r="G130" s="452"/>
      <c r="H130" s="554"/>
      <c r="I130" s="520">
        <f>F130+' 7-EXPENSE 4th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 7-EXPENSE 4th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5th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LDAx2mR3WAwxkrS20tgzxiGwPSJv5PJstS3KsjhI7/QshDfnc5Qg92K3mGHSdRx4q3bU/oRZLSLBCiyt6F7qAQ==" saltValue="KuQqKeS44oywg1Qd8LPTMg==" spinCount="100000" sheet="1" objects="1" scenarios="1"/>
  <mergeCells count="379">
    <mergeCell ref="I51:K51"/>
    <mergeCell ref="I52:K52"/>
    <mergeCell ref="I53:K53"/>
    <mergeCell ref="I42:K42"/>
    <mergeCell ref="I43:K43"/>
    <mergeCell ref="I44:K44"/>
    <mergeCell ref="I45:K45"/>
    <mergeCell ref="I46:K46"/>
    <mergeCell ref="I47:K47"/>
    <mergeCell ref="I48:K48"/>
    <mergeCell ref="I49:K49"/>
    <mergeCell ref="I50:K5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C36:E36"/>
    <mergeCell ref="F36:H36"/>
    <mergeCell ref="I36:K36"/>
    <mergeCell ref="C37:E37"/>
    <mergeCell ref="F37:H37"/>
    <mergeCell ref="I37:K37"/>
    <mergeCell ref="C34:E34"/>
    <mergeCell ref="F34:H34"/>
    <mergeCell ref="I34:K34"/>
    <mergeCell ref="C35:E35"/>
    <mergeCell ref="F35:H35"/>
    <mergeCell ref="I35:K35"/>
    <mergeCell ref="C40:E40"/>
    <mergeCell ref="F40:H40"/>
    <mergeCell ref="I40:K40"/>
    <mergeCell ref="C41:E41"/>
    <mergeCell ref="F41:H41"/>
    <mergeCell ref="I41:K41"/>
    <mergeCell ref="C38:E38"/>
    <mergeCell ref="F38:H38"/>
    <mergeCell ref="I38:K38"/>
    <mergeCell ref="C39:E39"/>
    <mergeCell ref="F39:H39"/>
    <mergeCell ref="I39:K39"/>
    <mergeCell ref="C56:E56"/>
    <mergeCell ref="F56:H56"/>
    <mergeCell ref="I56:K56"/>
    <mergeCell ref="C57:E57"/>
    <mergeCell ref="F57:H57"/>
    <mergeCell ref="I57:K57"/>
    <mergeCell ref="C54:E54"/>
    <mergeCell ref="F54:H54"/>
    <mergeCell ref="I54:K54"/>
    <mergeCell ref="C55:E55"/>
    <mergeCell ref="F55:H55"/>
    <mergeCell ref="I55:K55"/>
    <mergeCell ref="C60:E60"/>
    <mergeCell ref="F60:H60"/>
    <mergeCell ref="I60:K60"/>
    <mergeCell ref="C61:E61"/>
    <mergeCell ref="F61:H61"/>
    <mergeCell ref="I61:K61"/>
    <mergeCell ref="C58:E58"/>
    <mergeCell ref="F58:H58"/>
    <mergeCell ref="I58:K58"/>
    <mergeCell ref="C59:E59"/>
    <mergeCell ref="F59:H59"/>
    <mergeCell ref="I59:K59"/>
    <mergeCell ref="C64:E64"/>
    <mergeCell ref="F64:H64"/>
    <mergeCell ref="I64:K64"/>
    <mergeCell ref="C65:E65"/>
    <mergeCell ref="F65:H65"/>
    <mergeCell ref="I65:K65"/>
    <mergeCell ref="C62:E62"/>
    <mergeCell ref="F62:H62"/>
    <mergeCell ref="I62:K62"/>
    <mergeCell ref="C63:E63"/>
    <mergeCell ref="F63:H63"/>
    <mergeCell ref="I63:K63"/>
    <mergeCell ref="C68:E68"/>
    <mergeCell ref="F68:H68"/>
    <mergeCell ref="I68:K68"/>
    <mergeCell ref="C69:E69"/>
    <mergeCell ref="F69:H69"/>
    <mergeCell ref="I69:K69"/>
    <mergeCell ref="C66:E66"/>
    <mergeCell ref="F66:H66"/>
    <mergeCell ref="I66:K66"/>
    <mergeCell ref="C67:E67"/>
    <mergeCell ref="F67:H67"/>
    <mergeCell ref="I67:K67"/>
    <mergeCell ref="C72:E72"/>
    <mergeCell ref="F72:H72"/>
    <mergeCell ref="I72:K72"/>
    <mergeCell ref="C73:E73"/>
    <mergeCell ref="F73:H73"/>
    <mergeCell ref="I73:K73"/>
    <mergeCell ref="C70:E70"/>
    <mergeCell ref="F70:H70"/>
    <mergeCell ref="I70:K70"/>
    <mergeCell ref="C71:E71"/>
    <mergeCell ref="F71:H71"/>
    <mergeCell ref="I71:K71"/>
    <mergeCell ref="C76:E76"/>
    <mergeCell ref="F76:H76"/>
    <mergeCell ref="I76:K76"/>
    <mergeCell ref="C77:E77"/>
    <mergeCell ref="F77:H77"/>
    <mergeCell ref="I77:K77"/>
    <mergeCell ref="C74:E74"/>
    <mergeCell ref="F74:H74"/>
    <mergeCell ref="I74:K74"/>
    <mergeCell ref="C75:E75"/>
    <mergeCell ref="F75:H75"/>
    <mergeCell ref="I75:K75"/>
    <mergeCell ref="C80:E80"/>
    <mergeCell ref="F80:H80"/>
    <mergeCell ref="I80:K80"/>
    <mergeCell ref="C81:E81"/>
    <mergeCell ref="F81:H81"/>
    <mergeCell ref="I81:K81"/>
    <mergeCell ref="C78:E78"/>
    <mergeCell ref="F78:H78"/>
    <mergeCell ref="I78:K78"/>
    <mergeCell ref="C79:E79"/>
    <mergeCell ref="F79:H79"/>
    <mergeCell ref="I79:K79"/>
    <mergeCell ref="C84:E84"/>
    <mergeCell ref="F84:H84"/>
    <mergeCell ref="I84:K84"/>
    <mergeCell ref="C85:E85"/>
    <mergeCell ref="F85:H85"/>
    <mergeCell ref="I85:K85"/>
    <mergeCell ref="C82:E82"/>
    <mergeCell ref="F82:H82"/>
    <mergeCell ref="I82:K82"/>
    <mergeCell ref="C83:E83"/>
    <mergeCell ref="F83:H83"/>
    <mergeCell ref="I83:K83"/>
    <mergeCell ref="C88:E88"/>
    <mergeCell ref="F88:H88"/>
    <mergeCell ref="I88:K88"/>
    <mergeCell ref="C89:E89"/>
    <mergeCell ref="F89:H89"/>
    <mergeCell ref="I89:K89"/>
    <mergeCell ref="C86:E86"/>
    <mergeCell ref="F86:H86"/>
    <mergeCell ref="I86:K86"/>
    <mergeCell ref="C87:E87"/>
    <mergeCell ref="F87:H87"/>
    <mergeCell ref="I87:K87"/>
    <mergeCell ref="C92:E92"/>
    <mergeCell ref="F92:H92"/>
    <mergeCell ref="I92:K92"/>
    <mergeCell ref="C93:E93"/>
    <mergeCell ref="F93:H93"/>
    <mergeCell ref="I93:K93"/>
    <mergeCell ref="C90:E90"/>
    <mergeCell ref="F90:H90"/>
    <mergeCell ref="I90:K90"/>
    <mergeCell ref="C91:E91"/>
    <mergeCell ref="F91:H91"/>
    <mergeCell ref="I91:K91"/>
    <mergeCell ref="C96:E96"/>
    <mergeCell ref="F96:H96"/>
    <mergeCell ref="I96:K96"/>
    <mergeCell ref="C97:E97"/>
    <mergeCell ref="F97:H97"/>
    <mergeCell ref="I97:K97"/>
    <mergeCell ref="C94:E94"/>
    <mergeCell ref="F94:H94"/>
    <mergeCell ref="I94:K94"/>
    <mergeCell ref="C95:E95"/>
    <mergeCell ref="F95:H95"/>
    <mergeCell ref="I95:K95"/>
    <mergeCell ref="C100:E100"/>
    <mergeCell ref="F100:H100"/>
    <mergeCell ref="I100:K100"/>
    <mergeCell ref="C101:E101"/>
    <mergeCell ref="F101:H101"/>
    <mergeCell ref="I101:K101"/>
    <mergeCell ref="C98:E98"/>
    <mergeCell ref="F98:H98"/>
    <mergeCell ref="I98:K98"/>
    <mergeCell ref="C99:E99"/>
    <mergeCell ref="F99:H99"/>
    <mergeCell ref="I99:K99"/>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32:E132"/>
    <mergeCell ref="K132:M132"/>
    <mergeCell ref="B133:M136"/>
    <mergeCell ref="C130:E130"/>
    <mergeCell ref="F130:H130"/>
    <mergeCell ref="I130:K130"/>
    <mergeCell ref="C131:E131"/>
    <mergeCell ref="F131:H131"/>
    <mergeCell ref="I131:K131"/>
  </mergeCells>
  <printOptions horizontalCentered="1" verticalCentered="1"/>
  <pageMargins left="0" right="0" top="0.25" bottom="0.25" header="0.3" footer="0.3"/>
  <pageSetup scale="80"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01725-0C6B-4A95-82C9-AB0669A59EF3}">
  <sheetPr>
    <tabColor rgb="FF007E00"/>
  </sheetPr>
  <dimension ref="A1:N136"/>
  <sheetViews>
    <sheetView showZeros="0" topLeftCell="B1" zoomScaleNormal="100" workbookViewId="0">
      <pane ySplit="16" topLeftCell="A17" activePane="bottomLeft" state="frozen"/>
      <selection pane="bottomLeft" activeCell="L27" sqref="L27"/>
    </sheetView>
  </sheetViews>
  <sheetFormatPr defaultColWidth="9.140625" defaultRowHeight="12.75" x14ac:dyDescent="0.2"/>
  <cols>
    <col min="1" max="1" width="2.28515625" style="3" customWidth="1"/>
    <col min="2" max="2" width="60.7109375" style="22" customWidth="1"/>
    <col min="3" max="7" width="7.7109375" style="23" customWidth="1"/>
    <col min="8" max="11" width="7.7109375" style="22" customWidth="1"/>
    <col min="12" max="12" width="13.28515625" style="3" customWidth="1"/>
    <col min="13" max="13" width="20.7109375" style="3" customWidth="1"/>
    <col min="14" max="14" width="8.7109375" style="5" customWidth="1"/>
    <col min="15" max="16384" width="9.140625" style="3"/>
  </cols>
  <sheetData>
    <row r="1" spans="1:14" ht="18" customHeight="1" x14ac:dyDescent="0.2">
      <c r="B1" s="512" t="s">
        <v>20</v>
      </c>
    </row>
    <row r="2" spans="1:14" ht="18" customHeight="1" x14ac:dyDescent="0.25">
      <c r="B2" s="512"/>
      <c r="C2" s="567" t="str">
        <f>'3-Budget + REVISE'!$B$3</f>
        <v>ENTER DHHS SUBRECIPIENT PROJECT NAME HERE</v>
      </c>
      <c r="D2" s="567"/>
      <c r="E2" s="567"/>
      <c r="F2" s="567"/>
      <c r="G2" s="567"/>
      <c r="H2" s="567"/>
      <c r="I2" s="567"/>
      <c r="J2" s="567"/>
      <c r="K2" s="567"/>
      <c r="L2" s="567"/>
      <c r="M2" s="567"/>
    </row>
    <row r="3" spans="1:14" ht="13.15" customHeight="1" x14ac:dyDescent="0.2">
      <c r="A3" s="1"/>
      <c r="B3" s="555"/>
      <c r="C3" s="555"/>
      <c r="D3" s="555"/>
      <c r="E3" s="555"/>
      <c r="F3" s="555"/>
      <c r="G3" s="555"/>
      <c r="H3" s="555"/>
      <c r="I3" s="555"/>
      <c r="J3" s="555"/>
      <c r="K3" s="555"/>
      <c r="L3" s="555"/>
      <c r="M3" s="555"/>
      <c r="N3" s="2"/>
    </row>
    <row r="4" spans="1:14" x14ac:dyDescent="0.2">
      <c r="B4" s="513" t="str">
        <f>'3-Budget + REVISE'!$B$5</f>
        <v>ENTER APPLICANT/SUBRECIPIENT NAME HERE</v>
      </c>
      <c r="C4" s="513"/>
      <c r="D4" s="513"/>
      <c r="E4" s="49"/>
      <c r="F4" s="513" t="str">
        <f>IF(ISBLANK('4-EXPENSE 1st Period'!F4:H4),"",'4-EXPENSE 1st Period'!F4:H4)</f>
        <v/>
      </c>
      <c r="G4" s="513"/>
      <c r="H4" s="513"/>
      <c r="I4" s="4"/>
      <c r="J4" s="513" t="str">
        <f>IF(ISBLANK('4-EXPENSE 1st Period'!J4:M4),"",'4-EXPENSE 1st Period'!J4:M4)</f>
        <v/>
      </c>
      <c r="K4" s="513"/>
      <c r="L4" s="513"/>
      <c r="M4" s="513"/>
    </row>
    <row r="5" spans="1:14" s="6" customFormat="1" ht="13.5" customHeight="1" x14ac:dyDescent="0.15">
      <c r="B5" s="258" t="s">
        <v>3</v>
      </c>
      <c r="C5" s="258"/>
      <c r="D5" s="258"/>
      <c r="E5" s="258"/>
      <c r="F5" s="565" t="s">
        <v>216</v>
      </c>
      <c r="G5" s="565"/>
      <c r="H5" s="565"/>
      <c r="I5" s="258"/>
      <c r="J5" s="514" t="s">
        <v>95</v>
      </c>
      <c r="K5" s="514"/>
      <c r="L5" s="514"/>
      <c r="M5" s="514"/>
      <c r="N5" s="7"/>
    </row>
    <row r="6" spans="1:14" ht="12.75" customHeight="1" x14ac:dyDescent="0.2">
      <c r="B6" s="513" t="str">
        <f>IF(ISBLANK('4-EXPENSE 1st Period'!B6:E6),"",'4-EXPENSE 1st Period'!B6:E6)</f>
        <v/>
      </c>
      <c r="C6" s="513"/>
      <c r="D6" s="513"/>
      <c r="E6" s="49"/>
      <c r="F6" s="577">
        <f>'4-EXPENSE 1st Period'!$F$6</f>
        <v>0</v>
      </c>
      <c r="G6" s="577"/>
      <c r="H6" s="52" t="s">
        <v>21</v>
      </c>
      <c r="I6" s="4"/>
      <c r="J6" s="513" t="s">
        <v>175</v>
      </c>
      <c r="K6" s="513"/>
      <c r="L6" s="513"/>
      <c r="M6" s="513"/>
    </row>
    <row r="7" spans="1:14" s="6" customFormat="1" ht="13.5" customHeight="1" x14ac:dyDescent="0.15">
      <c r="B7" s="533" t="s">
        <v>4</v>
      </c>
      <c r="C7" s="533"/>
      <c r="D7" s="533"/>
      <c r="E7" s="258"/>
      <c r="F7" s="533" t="s">
        <v>2</v>
      </c>
      <c r="G7" s="533"/>
      <c r="H7" s="533"/>
      <c r="I7" s="258"/>
      <c r="J7" s="533" t="s">
        <v>1</v>
      </c>
      <c r="K7" s="533"/>
      <c r="L7" s="533"/>
      <c r="M7" s="533"/>
      <c r="N7" s="7"/>
    </row>
    <row r="8" spans="1:14" ht="13.9" customHeight="1" x14ac:dyDescent="0.2">
      <c r="B8" s="576" t="str">
        <f>IF(ISBLANK('4-EXPENSE 1st Period'!B8:D8),"",'4-EXPENSE 1st Period'!B8:D8)</f>
        <v/>
      </c>
      <c r="C8" s="576"/>
      <c r="D8" s="576"/>
      <c r="E8" s="51"/>
      <c r="F8" s="513" t="str">
        <f>IF(ISBLANK('4-EXPENSE 1st Period'!F8:M8),"",'4-EXPENSE 1st Period'!F8:M8)</f>
        <v>ENTER DHHS SUBRECIPIENT PROJECT NAME HERE</v>
      </c>
      <c r="G8" s="513"/>
      <c r="H8" s="513"/>
      <c r="I8" s="513"/>
      <c r="J8" s="513"/>
      <c r="K8" s="513"/>
      <c r="L8" s="513"/>
      <c r="M8" s="513"/>
    </row>
    <row r="9" spans="1:14" s="6" customFormat="1" ht="13.5" customHeight="1" x14ac:dyDescent="0.15">
      <c r="B9" s="563" t="s">
        <v>5</v>
      </c>
      <c r="C9" s="563"/>
      <c r="D9" s="563"/>
      <c r="E9" s="563"/>
      <c r="F9" s="563" t="s">
        <v>6</v>
      </c>
      <c r="G9" s="563"/>
      <c r="H9" s="258"/>
      <c r="I9" s="258"/>
      <c r="J9" s="258"/>
      <c r="K9" s="258"/>
      <c r="L9" s="258"/>
      <c r="M9" s="258"/>
      <c r="N9" s="7"/>
    </row>
    <row r="10" spans="1:14" ht="18" customHeight="1" thickBot="1" x14ac:dyDescent="0.25">
      <c r="B10" s="531"/>
      <c r="C10" s="531"/>
      <c r="D10" s="531"/>
      <c r="E10" s="43"/>
      <c r="F10" s="574"/>
      <c r="G10" s="574"/>
      <c r="H10" s="574"/>
      <c r="I10" s="574"/>
      <c r="J10" s="574"/>
      <c r="K10" s="574"/>
      <c r="L10" s="574"/>
      <c r="M10" s="574"/>
    </row>
    <row r="11" spans="1:14" s="6" customFormat="1" ht="13.5" customHeight="1" x14ac:dyDescent="0.15">
      <c r="B11" s="255" t="s">
        <v>7</v>
      </c>
      <c r="C11" s="258" t="s">
        <v>8</v>
      </c>
      <c r="E11" s="258"/>
      <c r="F11" s="575" t="s">
        <v>7</v>
      </c>
      <c r="G11" s="575"/>
      <c r="H11" s="258"/>
      <c r="I11" s="258"/>
      <c r="J11" s="258"/>
      <c r="K11" s="258"/>
      <c r="L11" s="258"/>
      <c r="M11" s="258" t="s">
        <v>8</v>
      </c>
      <c r="N11" s="7"/>
    </row>
    <row r="12" spans="1:14" ht="12.75" customHeight="1" x14ac:dyDescent="0.2">
      <c r="B12" s="477" t="s">
        <v>18</v>
      </c>
      <c r="C12" s="477"/>
      <c r="D12" s="477"/>
      <c r="E12" s="289"/>
      <c r="F12" s="478" t="s">
        <v>14</v>
      </c>
      <c r="G12" s="478"/>
      <c r="H12" s="478"/>
      <c r="I12" s="478"/>
      <c r="J12" s="478"/>
      <c r="K12" s="478"/>
      <c r="L12" s="478"/>
      <c r="M12" s="478"/>
    </row>
    <row r="13" spans="1:14" s="6" customFormat="1" ht="13.5" customHeight="1" x14ac:dyDescent="0.15">
      <c r="B13" s="565" t="s">
        <v>9</v>
      </c>
      <c r="C13" s="565"/>
      <c r="D13" s="565"/>
      <c r="E13" s="258"/>
      <c r="F13" s="563" t="s">
        <v>9</v>
      </c>
      <c r="G13" s="563"/>
      <c r="H13" s="563"/>
      <c r="I13" s="563"/>
      <c r="J13" s="563"/>
      <c r="K13" s="563"/>
      <c r="L13" s="563"/>
      <c r="M13" s="563"/>
      <c r="N13" s="7"/>
    </row>
    <row r="14" spans="1:14" ht="12.75" customHeight="1" x14ac:dyDescent="0.2">
      <c r="B14" s="477" t="s">
        <v>19</v>
      </c>
      <c r="C14" s="477"/>
      <c r="D14" s="477"/>
      <c r="E14" s="289"/>
      <c r="F14" s="478" t="s">
        <v>15</v>
      </c>
      <c r="G14" s="478"/>
      <c r="H14" s="478"/>
      <c r="I14" s="478"/>
      <c r="J14" s="478"/>
      <c r="K14" s="478"/>
      <c r="L14" s="478"/>
      <c r="M14" s="478"/>
    </row>
    <row r="15" spans="1:14" s="6" customFormat="1" ht="13.5" customHeight="1" thickBot="1" x14ac:dyDescent="0.2">
      <c r="B15" s="563" t="s">
        <v>10</v>
      </c>
      <c r="C15" s="563"/>
      <c r="D15" s="563"/>
      <c r="E15" s="563"/>
      <c r="F15" s="563"/>
      <c r="G15" s="39" t="s">
        <v>10</v>
      </c>
      <c r="H15" s="258"/>
      <c r="I15" s="258"/>
      <c r="J15" s="258"/>
      <c r="K15" s="258"/>
      <c r="L15" s="258"/>
      <c r="M15" s="258"/>
      <c r="N15" s="7"/>
    </row>
    <row r="16" spans="1:14" ht="20.25" customHeight="1" thickBot="1" x14ac:dyDescent="0.25">
      <c r="B16" s="38" t="s">
        <v>0</v>
      </c>
      <c r="C16" s="536" t="s">
        <v>23</v>
      </c>
      <c r="D16" s="572"/>
      <c r="E16" s="573"/>
      <c r="F16" s="539" t="s">
        <v>184</v>
      </c>
      <c r="G16" s="540"/>
      <c r="H16" s="541"/>
      <c r="I16" s="542" t="s">
        <v>22</v>
      </c>
      <c r="J16" s="543"/>
      <c r="K16" s="544"/>
      <c r="L16" s="78" t="s">
        <v>25</v>
      </c>
      <c r="M16" s="62" t="s">
        <v>24</v>
      </c>
    </row>
    <row r="17" spans="2:14" s="12" customFormat="1" ht="12.95" customHeight="1" x14ac:dyDescent="0.2">
      <c r="B17" s="90" t="str">
        <f>IF(ISBLANK('3-Budget + REVISE'!B8),"",'3-Budget + REVISE'!B8)</f>
        <v>100 - PERSONNEL - Salary / Wage</v>
      </c>
      <c r="C17" s="578">
        <f>SUM(C18:C39)</f>
        <v>0</v>
      </c>
      <c r="D17" s="578"/>
      <c r="E17" s="578"/>
      <c r="F17" s="578">
        <f t="shared" ref="F17" si="0">SUM(F18:F39)</f>
        <v>0</v>
      </c>
      <c r="G17" s="578"/>
      <c r="H17" s="578"/>
      <c r="I17" s="578">
        <f t="shared" ref="I17" si="1">SUM(I18:I39)</f>
        <v>0</v>
      </c>
      <c r="J17" s="578"/>
      <c r="K17" s="578"/>
      <c r="L17" s="107" t="str">
        <f t="shared" ref="L17:L104" si="2">IF(C17&gt;0,I17/C17,"")</f>
        <v/>
      </c>
      <c r="M17" s="111">
        <f>C17-I17</f>
        <v>0</v>
      </c>
      <c r="N17" s="15" t="str">
        <f t="shared" ref="N17:N62" si="3">IF(M17&lt;0, "!", "")</f>
        <v/>
      </c>
    </row>
    <row r="18" spans="2:14" s="11" customFormat="1" ht="12" customHeight="1" x14ac:dyDescent="0.2">
      <c r="B18" s="13">
        <f>IF(ISBLANK('3-Budget + REVISE'!B9),"",'3-Budget + REVISE'!B9)</f>
        <v>0</v>
      </c>
      <c r="C18" s="520">
        <f>IF('3-Budget + REVISE'!AE9=1,'3-Budget + REVISE'!I9,' 8-EXPENSE 5th Period'!C18)</f>
        <v>0</v>
      </c>
      <c r="D18" s="449"/>
      <c r="E18" s="450"/>
      <c r="F18" s="444"/>
      <c r="G18" s="445"/>
      <c r="H18" s="519"/>
      <c r="I18" s="520">
        <f>F18+' 8-EXPENSE 5th Period'!I18</f>
        <v>0</v>
      </c>
      <c r="J18" s="449"/>
      <c r="K18" s="450"/>
      <c r="L18" s="14" t="str">
        <f t="shared" si="2"/>
        <v/>
      </c>
      <c r="M18" s="112">
        <f t="shared" ref="M18:M105" si="4">C18-I18</f>
        <v>0</v>
      </c>
      <c r="N18" s="15" t="str">
        <f t="shared" si="3"/>
        <v/>
      </c>
    </row>
    <row r="19" spans="2:14" s="11" customFormat="1" ht="12" customHeight="1" x14ac:dyDescent="0.2">
      <c r="B19" s="13">
        <f>IF(ISBLANK('3-Budget + REVISE'!B10),"",'3-Budget + REVISE'!B10)</f>
        <v>0</v>
      </c>
      <c r="C19" s="520">
        <f>IF('3-Budget + REVISE'!AE10=1,'3-Budget + REVISE'!I10,' 8-EXPENSE 5th Period'!C19)</f>
        <v>0</v>
      </c>
      <c r="D19" s="449"/>
      <c r="E19" s="450"/>
      <c r="F19" s="444"/>
      <c r="G19" s="445"/>
      <c r="H19" s="519"/>
      <c r="I19" s="520">
        <f>F19+' 8-EXPENSE 5th Period'!I19</f>
        <v>0</v>
      </c>
      <c r="J19" s="449"/>
      <c r="K19" s="450"/>
      <c r="L19" s="14" t="str">
        <f t="shared" si="2"/>
        <v/>
      </c>
      <c r="M19" s="112">
        <f t="shared" si="4"/>
        <v>0</v>
      </c>
      <c r="N19" s="15" t="str">
        <f t="shared" si="3"/>
        <v/>
      </c>
    </row>
    <row r="20" spans="2:14" s="11" customFormat="1" ht="12" customHeight="1" x14ac:dyDescent="0.2">
      <c r="B20" s="13">
        <f>IF(ISBLANK('3-Budget + REVISE'!B11),"",'3-Budget + REVISE'!B11)</f>
        <v>0</v>
      </c>
      <c r="C20" s="520">
        <f>IF('3-Budget + REVISE'!AE11=1,'3-Budget + REVISE'!I11,' 8-EXPENSE 5th Period'!C20)</f>
        <v>0</v>
      </c>
      <c r="D20" s="449"/>
      <c r="E20" s="450"/>
      <c r="F20" s="444"/>
      <c r="G20" s="445"/>
      <c r="H20" s="519"/>
      <c r="I20" s="520">
        <f>F20+' 8-EXPENSE 5th Period'!I20</f>
        <v>0</v>
      </c>
      <c r="J20" s="449"/>
      <c r="K20" s="450"/>
      <c r="L20" s="14" t="str">
        <f t="shared" si="2"/>
        <v/>
      </c>
      <c r="M20" s="112">
        <f t="shared" si="4"/>
        <v>0</v>
      </c>
      <c r="N20" s="15" t="str">
        <f t="shared" si="3"/>
        <v/>
      </c>
    </row>
    <row r="21" spans="2:14" s="11" customFormat="1" ht="12" customHeight="1" x14ac:dyDescent="0.2">
      <c r="B21" s="13">
        <f>IF(ISBLANK('3-Budget + REVISE'!B12),"",'3-Budget + REVISE'!B12)</f>
        <v>0</v>
      </c>
      <c r="C21" s="520">
        <f>IF('3-Budget + REVISE'!AE12=1,'3-Budget + REVISE'!I12,' 8-EXPENSE 5th Period'!C21)</f>
        <v>0</v>
      </c>
      <c r="D21" s="449"/>
      <c r="E21" s="450"/>
      <c r="F21" s="444"/>
      <c r="G21" s="445"/>
      <c r="H21" s="519"/>
      <c r="I21" s="520">
        <f>F21+' 8-EXPENSE 5th Period'!I21</f>
        <v>0</v>
      </c>
      <c r="J21" s="449"/>
      <c r="K21" s="450"/>
      <c r="L21" s="14" t="str">
        <f t="shared" si="2"/>
        <v/>
      </c>
      <c r="M21" s="112">
        <f t="shared" si="4"/>
        <v>0</v>
      </c>
      <c r="N21" s="15" t="str">
        <f t="shared" si="3"/>
        <v/>
      </c>
    </row>
    <row r="22" spans="2:14" s="11" customFormat="1" ht="12" customHeight="1" x14ac:dyDescent="0.2">
      <c r="B22" s="13">
        <f>IF(ISBLANK('3-Budget + REVISE'!B13),"",'3-Budget + REVISE'!B13)</f>
        <v>0</v>
      </c>
      <c r="C22" s="520">
        <f>IF('3-Budget + REVISE'!AE13=1,'3-Budget + REVISE'!I13,' 8-EXPENSE 5th Period'!C22)</f>
        <v>0</v>
      </c>
      <c r="D22" s="449"/>
      <c r="E22" s="450"/>
      <c r="F22" s="444"/>
      <c r="G22" s="445"/>
      <c r="H22" s="519"/>
      <c r="I22" s="520">
        <f>F22+' 8-EXPENSE 5th Period'!I22</f>
        <v>0</v>
      </c>
      <c r="J22" s="449"/>
      <c r="K22" s="450"/>
      <c r="L22" s="14" t="str">
        <f t="shared" si="2"/>
        <v/>
      </c>
      <c r="M22" s="112">
        <f t="shared" si="4"/>
        <v>0</v>
      </c>
      <c r="N22" s="15" t="str">
        <f t="shared" si="3"/>
        <v/>
      </c>
    </row>
    <row r="23" spans="2:14" s="11" customFormat="1" ht="12" customHeight="1" x14ac:dyDescent="0.2">
      <c r="B23" s="13">
        <f>IF(ISBLANK('3-Budget + REVISE'!B14),"",'3-Budget + REVISE'!B14)</f>
        <v>0</v>
      </c>
      <c r="C23" s="520">
        <f>IF('3-Budget + REVISE'!AE14=1,'3-Budget + REVISE'!I14,' 8-EXPENSE 5th Period'!C23)</f>
        <v>0</v>
      </c>
      <c r="D23" s="449"/>
      <c r="E23" s="450"/>
      <c r="F23" s="444"/>
      <c r="G23" s="445"/>
      <c r="H23" s="519"/>
      <c r="I23" s="520">
        <f>F23+' 8-EXPENSE 5th Period'!I23</f>
        <v>0</v>
      </c>
      <c r="J23" s="449"/>
      <c r="K23" s="450"/>
      <c r="L23" s="14" t="str">
        <f t="shared" si="2"/>
        <v/>
      </c>
      <c r="M23" s="112">
        <f t="shared" si="4"/>
        <v>0</v>
      </c>
      <c r="N23" s="15" t="str">
        <f t="shared" si="3"/>
        <v/>
      </c>
    </row>
    <row r="24" spans="2:14" s="11" customFormat="1" ht="12" customHeight="1" x14ac:dyDescent="0.2">
      <c r="B24" s="13">
        <f>IF(ISBLANK('3-Budget + REVISE'!B15),"",'3-Budget + REVISE'!B15)</f>
        <v>0</v>
      </c>
      <c r="C24" s="520">
        <f>IF('3-Budget + REVISE'!AE15=1,'3-Budget + REVISE'!I15,' 8-EXPENSE 5th Period'!C24)</f>
        <v>0</v>
      </c>
      <c r="D24" s="449"/>
      <c r="E24" s="450"/>
      <c r="F24" s="444"/>
      <c r="G24" s="445"/>
      <c r="H24" s="519"/>
      <c r="I24" s="520">
        <f>F24+' 8-EXPENSE 5th Period'!I24</f>
        <v>0</v>
      </c>
      <c r="J24" s="449"/>
      <c r="K24" s="450"/>
      <c r="L24" s="14" t="str">
        <f t="shared" si="2"/>
        <v/>
      </c>
      <c r="M24" s="112">
        <f t="shared" si="4"/>
        <v>0</v>
      </c>
      <c r="N24" s="15" t="str">
        <f t="shared" si="3"/>
        <v/>
      </c>
    </row>
    <row r="25" spans="2:14" s="11" customFormat="1" ht="12" customHeight="1" x14ac:dyDescent="0.2">
      <c r="B25" s="13">
        <f>IF(ISBLANK('3-Budget + REVISE'!B16),"",'3-Budget + REVISE'!B16)</f>
        <v>0</v>
      </c>
      <c r="C25" s="520">
        <f>IF('3-Budget + REVISE'!AE16=1,'3-Budget + REVISE'!I16,' 8-EXPENSE 5th Period'!C25)</f>
        <v>0</v>
      </c>
      <c r="D25" s="449"/>
      <c r="E25" s="450"/>
      <c r="F25" s="444"/>
      <c r="G25" s="445"/>
      <c r="H25" s="519"/>
      <c r="I25" s="520">
        <f>F25+' 8-EXPENSE 5th Period'!I25</f>
        <v>0</v>
      </c>
      <c r="J25" s="449"/>
      <c r="K25" s="450"/>
      <c r="L25" s="14" t="str">
        <f t="shared" si="2"/>
        <v/>
      </c>
      <c r="M25" s="112">
        <f t="shared" si="4"/>
        <v>0</v>
      </c>
      <c r="N25" s="15" t="str">
        <f t="shared" si="3"/>
        <v/>
      </c>
    </row>
    <row r="26" spans="2:14" s="11" customFormat="1" ht="12" customHeight="1" x14ac:dyDescent="0.2">
      <c r="B26" s="13">
        <f>IF(ISBLANK('3-Budget + REVISE'!B17),"",'3-Budget + REVISE'!B17)</f>
        <v>0</v>
      </c>
      <c r="C26" s="520">
        <f>IF('3-Budget + REVISE'!AE17=1,'3-Budget + REVISE'!I17,' 8-EXPENSE 5th Period'!C26)</f>
        <v>0</v>
      </c>
      <c r="D26" s="449"/>
      <c r="E26" s="450"/>
      <c r="F26" s="444"/>
      <c r="G26" s="445"/>
      <c r="H26" s="519"/>
      <c r="I26" s="520">
        <f>F26+' 8-EXPENSE 5th Period'!I26</f>
        <v>0</v>
      </c>
      <c r="J26" s="449"/>
      <c r="K26" s="450"/>
      <c r="L26" s="14" t="str">
        <f t="shared" si="2"/>
        <v/>
      </c>
      <c r="M26" s="112">
        <f t="shared" si="4"/>
        <v>0</v>
      </c>
      <c r="N26" s="15" t="str">
        <f t="shared" si="3"/>
        <v/>
      </c>
    </row>
    <row r="27" spans="2:14" s="11" customFormat="1" ht="12" customHeight="1" x14ac:dyDescent="0.2">
      <c r="B27" s="13">
        <f>IF(ISBLANK('3-Budget + REVISE'!B18),"",'3-Budget + REVISE'!B18)</f>
        <v>0</v>
      </c>
      <c r="C27" s="520">
        <f>IF('3-Budget + REVISE'!AE18=1,'3-Budget + REVISE'!I18,' 8-EXPENSE 5th Period'!C27)</f>
        <v>0</v>
      </c>
      <c r="D27" s="449"/>
      <c r="E27" s="450"/>
      <c r="F27" s="444"/>
      <c r="G27" s="445"/>
      <c r="H27" s="519"/>
      <c r="I27" s="520">
        <f>F27+' 8-EXPENSE 5th Period'!I27</f>
        <v>0</v>
      </c>
      <c r="J27" s="449"/>
      <c r="K27" s="450"/>
      <c r="L27" s="14" t="str">
        <f t="shared" si="2"/>
        <v/>
      </c>
      <c r="M27" s="112">
        <f t="shared" si="4"/>
        <v>0</v>
      </c>
      <c r="N27" s="15" t="str">
        <f t="shared" si="3"/>
        <v/>
      </c>
    </row>
    <row r="28" spans="2:14" s="11" customFormat="1" ht="12" customHeight="1" x14ac:dyDescent="0.2">
      <c r="B28" s="13">
        <f>IF(ISBLANK('3-Budget + REVISE'!B19),"",'3-Budget + REVISE'!B19)</f>
        <v>0</v>
      </c>
      <c r="C28" s="520">
        <f>IF('3-Budget + REVISE'!AE19=1,'3-Budget + REVISE'!I19,' 8-EXPENSE 5th Period'!C28)</f>
        <v>0</v>
      </c>
      <c r="D28" s="449"/>
      <c r="E28" s="450"/>
      <c r="F28" s="444"/>
      <c r="G28" s="445"/>
      <c r="H28" s="519"/>
      <c r="I28" s="520">
        <f>F28+' 8-EXPENSE 5th Period'!I28</f>
        <v>0</v>
      </c>
      <c r="J28" s="449"/>
      <c r="K28" s="450"/>
      <c r="L28" s="14" t="str">
        <f t="shared" si="2"/>
        <v/>
      </c>
      <c r="M28" s="112">
        <f t="shared" si="4"/>
        <v>0</v>
      </c>
      <c r="N28" s="15" t="str">
        <f t="shared" si="3"/>
        <v/>
      </c>
    </row>
    <row r="29" spans="2:14" s="11" customFormat="1" ht="12" customHeight="1" x14ac:dyDescent="0.2">
      <c r="B29" s="13">
        <f>IF(ISBLANK('3-Budget + REVISE'!B20),"",'3-Budget + REVISE'!B20)</f>
        <v>0</v>
      </c>
      <c r="C29" s="520">
        <f>IF('3-Budget + REVISE'!AE20=1,'3-Budget + REVISE'!I20,' 8-EXPENSE 5th Period'!C29)</f>
        <v>0</v>
      </c>
      <c r="D29" s="449"/>
      <c r="E29" s="450"/>
      <c r="F29" s="444"/>
      <c r="G29" s="445"/>
      <c r="H29" s="519"/>
      <c r="I29" s="520">
        <f>F29+' 8-EXPENSE 5th Period'!I29</f>
        <v>0</v>
      </c>
      <c r="J29" s="449"/>
      <c r="K29" s="450"/>
      <c r="L29" s="14" t="str">
        <f t="shared" si="2"/>
        <v/>
      </c>
      <c r="M29" s="112">
        <f t="shared" si="4"/>
        <v>0</v>
      </c>
      <c r="N29" s="15" t="str">
        <f t="shared" si="3"/>
        <v/>
      </c>
    </row>
    <row r="30" spans="2:14" s="11" customFormat="1" ht="12" customHeight="1" x14ac:dyDescent="0.2">
      <c r="B30" s="13">
        <f>IF(ISBLANK('3-Budget + REVISE'!B21),"",'3-Budget + REVISE'!B21)</f>
        <v>0</v>
      </c>
      <c r="C30" s="520">
        <f>IF('3-Budget + REVISE'!AE21=1,'3-Budget + REVISE'!I21,' 8-EXPENSE 5th Period'!C30)</f>
        <v>0</v>
      </c>
      <c r="D30" s="449"/>
      <c r="E30" s="450"/>
      <c r="F30" s="444"/>
      <c r="G30" s="445"/>
      <c r="H30" s="519"/>
      <c r="I30" s="520">
        <f>F30+' 8-EXPENSE 5th Period'!I30</f>
        <v>0</v>
      </c>
      <c r="J30" s="449"/>
      <c r="K30" s="450"/>
      <c r="L30" s="14" t="str">
        <f t="shared" si="2"/>
        <v/>
      </c>
      <c r="M30" s="112">
        <f t="shared" si="4"/>
        <v>0</v>
      </c>
      <c r="N30" s="15" t="str">
        <f t="shared" si="3"/>
        <v/>
      </c>
    </row>
    <row r="31" spans="2:14" s="11" customFormat="1" ht="12" customHeight="1" x14ac:dyDescent="0.2">
      <c r="B31" s="13">
        <f>IF(ISBLANK('3-Budget + REVISE'!B22),"",'3-Budget + REVISE'!B22)</f>
        <v>0</v>
      </c>
      <c r="C31" s="520">
        <f>IF('3-Budget + REVISE'!AE22=1,'3-Budget + REVISE'!I22,' 8-EXPENSE 5th Period'!C31)</f>
        <v>0</v>
      </c>
      <c r="D31" s="449"/>
      <c r="E31" s="450"/>
      <c r="F31" s="444"/>
      <c r="G31" s="445"/>
      <c r="H31" s="519"/>
      <c r="I31" s="520">
        <f>F31+' 8-EXPENSE 5th Period'!I31</f>
        <v>0</v>
      </c>
      <c r="J31" s="449"/>
      <c r="K31" s="450"/>
      <c r="L31" s="14" t="str">
        <f t="shared" si="2"/>
        <v/>
      </c>
      <c r="M31" s="112">
        <f t="shared" si="4"/>
        <v>0</v>
      </c>
      <c r="N31" s="15" t="str">
        <f t="shared" si="3"/>
        <v/>
      </c>
    </row>
    <row r="32" spans="2:14" s="11" customFormat="1" ht="12" customHeight="1" x14ac:dyDescent="0.2">
      <c r="B32" s="13">
        <f>IF(ISBLANK('3-Budget + REVISE'!B23),"",'3-Budget + REVISE'!B23)</f>
        <v>0</v>
      </c>
      <c r="C32" s="520">
        <f>IF('3-Budget + REVISE'!AE23=1,'3-Budget + REVISE'!I23,' 8-EXPENSE 5th Period'!C32)</f>
        <v>0</v>
      </c>
      <c r="D32" s="449"/>
      <c r="E32" s="450"/>
      <c r="F32" s="444"/>
      <c r="G32" s="445"/>
      <c r="H32" s="519"/>
      <c r="I32" s="520">
        <f>F32+' 8-EXPENSE 5th Period'!I32</f>
        <v>0</v>
      </c>
      <c r="J32" s="449"/>
      <c r="K32" s="450"/>
      <c r="L32" s="14" t="str">
        <f t="shared" si="2"/>
        <v/>
      </c>
      <c r="M32" s="112">
        <f t="shared" si="4"/>
        <v>0</v>
      </c>
      <c r="N32" s="15" t="str">
        <f t="shared" si="3"/>
        <v/>
      </c>
    </row>
    <row r="33" spans="2:14" s="11" customFormat="1" ht="12" customHeight="1" x14ac:dyDescent="0.2">
      <c r="B33" s="13">
        <f>IF(ISBLANK('3-Budget + REVISE'!B24),"",'3-Budget + REVISE'!B24)</f>
        <v>0</v>
      </c>
      <c r="C33" s="520">
        <f>IF('3-Budget + REVISE'!AE24=1,'3-Budget + REVISE'!I24,' 8-EXPENSE 5th Period'!C33)</f>
        <v>0</v>
      </c>
      <c r="D33" s="449"/>
      <c r="E33" s="450"/>
      <c r="F33" s="444"/>
      <c r="G33" s="445"/>
      <c r="H33" s="519"/>
      <c r="I33" s="520">
        <f>F33+' 8-EXPENSE 5th Period'!I33</f>
        <v>0</v>
      </c>
      <c r="J33" s="449"/>
      <c r="K33" s="450"/>
      <c r="L33" s="14" t="str">
        <f t="shared" si="2"/>
        <v/>
      </c>
      <c r="M33" s="112">
        <f t="shared" si="4"/>
        <v>0</v>
      </c>
      <c r="N33" s="15" t="str">
        <f t="shared" si="3"/>
        <v/>
      </c>
    </row>
    <row r="34" spans="2:14" s="11" customFormat="1" ht="12" customHeight="1" x14ac:dyDescent="0.2">
      <c r="B34" s="13">
        <f>IF(ISBLANK('3-Budget + REVISE'!B25),"",'3-Budget + REVISE'!B25)</f>
        <v>0</v>
      </c>
      <c r="C34" s="520">
        <f>IF('3-Budget + REVISE'!AE25=1,'3-Budget + REVISE'!I25,' 8-EXPENSE 5th Period'!C34)</f>
        <v>0</v>
      </c>
      <c r="D34" s="449"/>
      <c r="E34" s="450"/>
      <c r="F34" s="444"/>
      <c r="G34" s="445"/>
      <c r="H34" s="519"/>
      <c r="I34" s="520">
        <f>F34+' 8-EXPENSE 5th Period'!I34</f>
        <v>0</v>
      </c>
      <c r="J34" s="449"/>
      <c r="K34" s="450"/>
      <c r="L34" s="14" t="str">
        <f t="shared" si="2"/>
        <v/>
      </c>
      <c r="M34" s="112">
        <f t="shared" si="4"/>
        <v>0</v>
      </c>
      <c r="N34" s="15" t="str">
        <f t="shared" si="3"/>
        <v/>
      </c>
    </row>
    <row r="35" spans="2:14" s="11" customFormat="1" ht="12" customHeight="1" x14ac:dyDescent="0.2">
      <c r="B35" s="13">
        <f>IF(ISBLANK('3-Budget + REVISE'!B26),"",'3-Budget + REVISE'!B26)</f>
        <v>0</v>
      </c>
      <c r="C35" s="520">
        <f>IF('3-Budget + REVISE'!AE26=1,'3-Budget + REVISE'!I26,' 8-EXPENSE 5th Period'!C35)</f>
        <v>0</v>
      </c>
      <c r="D35" s="449"/>
      <c r="E35" s="450"/>
      <c r="F35" s="444"/>
      <c r="G35" s="445"/>
      <c r="H35" s="519"/>
      <c r="I35" s="520">
        <f>F35+' 8-EXPENSE 5th Period'!I35</f>
        <v>0</v>
      </c>
      <c r="J35" s="449"/>
      <c r="K35" s="450"/>
      <c r="L35" s="14" t="str">
        <f t="shared" si="2"/>
        <v/>
      </c>
      <c r="M35" s="112">
        <f t="shared" si="4"/>
        <v>0</v>
      </c>
      <c r="N35" s="15" t="str">
        <f t="shared" si="3"/>
        <v/>
      </c>
    </row>
    <row r="36" spans="2:14" s="11" customFormat="1" ht="12" customHeight="1" x14ac:dyDescent="0.2">
      <c r="B36" s="13">
        <f>IF(ISBLANK('3-Budget + REVISE'!B27),"",'3-Budget + REVISE'!B27)</f>
        <v>0</v>
      </c>
      <c r="C36" s="520">
        <f>IF('3-Budget + REVISE'!AE27=1,'3-Budget + REVISE'!I27,' 8-EXPENSE 5th Period'!C36)</f>
        <v>0</v>
      </c>
      <c r="D36" s="449"/>
      <c r="E36" s="450"/>
      <c r="F36" s="444"/>
      <c r="G36" s="445"/>
      <c r="H36" s="519"/>
      <c r="I36" s="520">
        <f>F36+' 8-EXPENSE 5th Period'!I36</f>
        <v>0</v>
      </c>
      <c r="J36" s="449"/>
      <c r="K36" s="450"/>
      <c r="L36" s="14" t="str">
        <f t="shared" si="2"/>
        <v/>
      </c>
      <c r="M36" s="112">
        <f t="shared" si="4"/>
        <v>0</v>
      </c>
      <c r="N36" s="15" t="str">
        <f t="shared" si="3"/>
        <v/>
      </c>
    </row>
    <row r="37" spans="2:14" s="11" customFormat="1" ht="12" customHeight="1" x14ac:dyDescent="0.2">
      <c r="B37" s="13">
        <f>IF(ISBLANK('3-Budget + REVISE'!B28),"",'3-Budget + REVISE'!B28)</f>
        <v>0</v>
      </c>
      <c r="C37" s="520">
        <f>IF('3-Budget + REVISE'!AE28=1,'3-Budget + REVISE'!I28,' 8-EXPENSE 5th Period'!C37)</f>
        <v>0</v>
      </c>
      <c r="D37" s="449"/>
      <c r="E37" s="450"/>
      <c r="F37" s="444"/>
      <c r="G37" s="445"/>
      <c r="H37" s="519"/>
      <c r="I37" s="520">
        <f>F37+' 8-EXPENSE 5th Period'!I37</f>
        <v>0</v>
      </c>
      <c r="J37" s="449"/>
      <c r="K37" s="450"/>
      <c r="L37" s="14" t="str">
        <f t="shared" si="2"/>
        <v/>
      </c>
      <c r="M37" s="112">
        <f t="shared" si="4"/>
        <v>0</v>
      </c>
      <c r="N37" s="15" t="str">
        <f t="shared" si="3"/>
        <v/>
      </c>
    </row>
    <row r="38" spans="2:14" s="11" customFormat="1" ht="12" customHeight="1" x14ac:dyDescent="0.2">
      <c r="B38" s="13">
        <f>IF(ISBLANK('3-Budget + REVISE'!B29),"",'3-Budget + REVISE'!B29)</f>
        <v>0</v>
      </c>
      <c r="C38" s="520">
        <f>IF('3-Budget + REVISE'!AE29=1,'3-Budget + REVISE'!I29,' 8-EXPENSE 5th Period'!C38)</f>
        <v>0</v>
      </c>
      <c r="D38" s="449"/>
      <c r="E38" s="450"/>
      <c r="F38" s="444"/>
      <c r="G38" s="445"/>
      <c r="H38" s="519"/>
      <c r="I38" s="520">
        <f>F38+' 8-EXPENSE 5th Period'!I38</f>
        <v>0</v>
      </c>
      <c r="J38" s="449"/>
      <c r="K38" s="450"/>
      <c r="L38" s="14" t="str">
        <f t="shared" si="2"/>
        <v/>
      </c>
      <c r="M38" s="112">
        <f t="shared" si="4"/>
        <v>0</v>
      </c>
      <c r="N38" s="15" t="str">
        <f t="shared" si="3"/>
        <v/>
      </c>
    </row>
    <row r="39" spans="2:14" s="11" customFormat="1" ht="12" customHeight="1" x14ac:dyDescent="0.2">
      <c r="B39" s="13">
        <f>IF(ISBLANK('3-Budget + REVISE'!B30),"",'3-Budget + REVISE'!B30)</f>
        <v>0</v>
      </c>
      <c r="C39" s="520">
        <f>IF('3-Budget + REVISE'!AE30=1,'3-Budget + REVISE'!I30,' 8-EXPENSE 5th Period'!C39)</f>
        <v>0</v>
      </c>
      <c r="D39" s="449"/>
      <c r="E39" s="450"/>
      <c r="F39" s="444"/>
      <c r="G39" s="445"/>
      <c r="H39" s="519"/>
      <c r="I39" s="520">
        <f>F39+' 8-EXPENSE 5th Period'!I39</f>
        <v>0</v>
      </c>
      <c r="J39" s="449"/>
      <c r="K39" s="450"/>
      <c r="L39" s="14" t="str">
        <f t="shared" si="2"/>
        <v/>
      </c>
      <c r="M39" s="112">
        <f t="shared" si="4"/>
        <v>0</v>
      </c>
      <c r="N39" s="15" t="str">
        <f t="shared" si="3"/>
        <v/>
      </c>
    </row>
    <row r="40" spans="2:14" s="20" customFormat="1" ht="12.95" customHeight="1" x14ac:dyDescent="0.2">
      <c r="B40" s="89" t="str">
        <f>IF(ISBLANK('3-Budget + REVISE'!B31),"",'3-Budget + REVISE'!B31)</f>
        <v>200 - PERSONNEL - Benefits</v>
      </c>
      <c r="C40" s="510">
        <f>SUM(C41:C62)</f>
        <v>0</v>
      </c>
      <c r="D40" s="510"/>
      <c r="E40" s="510"/>
      <c r="F40" s="510">
        <f t="shared" ref="F40" si="5">SUM(F41:F62)</f>
        <v>0</v>
      </c>
      <c r="G40" s="510"/>
      <c r="H40" s="510"/>
      <c r="I40" s="510">
        <f t="shared" ref="I40" si="6">SUM(I41:I62)</f>
        <v>0</v>
      </c>
      <c r="J40" s="510"/>
      <c r="K40" s="510"/>
      <c r="L40" s="108" t="str">
        <f t="shared" si="2"/>
        <v/>
      </c>
      <c r="M40" s="118">
        <f t="shared" si="4"/>
        <v>0</v>
      </c>
      <c r="N40" s="15" t="str">
        <f t="shared" si="3"/>
        <v/>
      </c>
    </row>
    <row r="41" spans="2:14" s="11" customFormat="1" ht="12" customHeight="1" x14ac:dyDescent="0.2">
      <c r="B41" s="13">
        <f>IF(ISBLANK('3-Budget + REVISE'!B32),"",'3-Budget + REVISE'!B32)</f>
        <v>0</v>
      </c>
      <c r="C41" s="520">
        <f>IF('3-Budget + REVISE'!AE32=1,'3-Budget + REVISE'!I32,' 8-EXPENSE 5th Period'!C41)</f>
        <v>0</v>
      </c>
      <c r="D41" s="449"/>
      <c r="E41" s="450"/>
      <c r="F41" s="444"/>
      <c r="G41" s="445"/>
      <c r="H41" s="519"/>
      <c r="I41" s="520">
        <f>F41+' 8-EXPENSE 5th Period'!I41</f>
        <v>0</v>
      </c>
      <c r="J41" s="449"/>
      <c r="K41" s="450"/>
      <c r="L41" s="14" t="str">
        <f t="shared" si="2"/>
        <v/>
      </c>
      <c r="M41" s="112">
        <f t="shared" si="4"/>
        <v>0</v>
      </c>
      <c r="N41" s="15" t="str">
        <f t="shared" si="3"/>
        <v/>
      </c>
    </row>
    <row r="42" spans="2:14" s="11" customFormat="1" ht="12" customHeight="1" x14ac:dyDescent="0.2">
      <c r="B42" s="13">
        <f>IF(ISBLANK('3-Budget + REVISE'!B33),"",'3-Budget + REVISE'!B33)</f>
        <v>0</v>
      </c>
      <c r="C42" s="520">
        <f>IF('3-Budget + REVISE'!AE33=1,'3-Budget + REVISE'!I33,' 8-EXPENSE 5th Period'!C42)</f>
        <v>0</v>
      </c>
      <c r="D42" s="449"/>
      <c r="E42" s="450"/>
      <c r="F42" s="444"/>
      <c r="G42" s="445"/>
      <c r="H42" s="519"/>
      <c r="I42" s="520">
        <f>F42+' 8-EXPENSE 5th Period'!I42</f>
        <v>0</v>
      </c>
      <c r="J42" s="449"/>
      <c r="K42" s="450"/>
      <c r="L42" s="14" t="str">
        <f t="shared" si="2"/>
        <v/>
      </c>
      <c r="M42" s="112">
        <f t="shared" si="4"/>
        <v>0</v>
      </c>
      <c r="N42" s="15" t="str">
        <f t="shared" si="3"/>
        <v/>
      </c>
    </row>
    <row r="43" spans="2:14" s="11" customFormat="1" ht="12" customHeight="1" x14ac:dyDescent="0.2">
      <c r="B43" s="13">
        <f>IF(ISBLANK('3-Budget + REVISE'!B34),"",'3-Budget + REVISE'!B34)</f>
        <v>0</v>
      </c>
      <c r="C43" s="520">
        <f>IF('3-Budget + REVISE'!AE34=1,'3-Budget + REVISE'!I34,' 8-EXPENSE 5th Period'!C43)</f>
        <v>0</v>
      </c>
      <c r="D43" s="449"/>
      <c r="E43" s="450"/>
      <c r="F43" s="444"/>
      <c r="G43" s="445"/>
      <c r="H43" s="519"/>
      <c r="I43" s="520">
        <f>F43+' 8-EXPENSE 5th Period'!I43</f>
        <v>0</v>
      </c>
      <c r="J43" s="449"/>
      <c r="K43" s="450"/>
      <c r="L43" s="14" t="str">
        <f t="shared" si="2"/>
        <v/>
      </c>
      <c r="M43" s="112">
        <f t="shared" si="4"/>
        <v>0</v>
      </c>
      <c r="N43" s="15" t="str">
        <f t="shared" si="3"/>
        <v/>
      </c>
    </row>
    <row r="44" spans="2:14" s="11" customFormat="1" ht="12" customHeight="1" x14ac:dyDescent="0.2">
      <c r="B44" s="13">
        <f>IF(ISBLANK('3-Budget + REVISE'!B35),"",'3-Budget + REVISE'!B35)</f>
        <v>0</v>
      </c>
      <c r="C44" s="520">
        <f>IF('3-Budget + REVISE'!AE35=1,'3-Budget + REVISE'!I35,' 8-EXPENSE 5th Period'!C44)</f>
        <v>0</v>
      </c>
      <c r="D44" s="449"/>
      <c r="E44" s="450"/>
      <c r="F44" s="444"/>
      <c r="G44" s="445"/>
      <c r="H44" s="519"/>
      <c r="I44" s="520">
        <f>F44+' 8-EXPENSE 5th Period'!I44</f>
        <v>0</v>
      </c>
      <c r="J44" s="449"/>
      <c r="K44" s="450"/>
      <c r="L44" s="14" t="str">
        <f t="shared" si="2"/>
        <v/>
      </c>
      <c r="M44" s="112">
        <f t="shared" si="4"/>
        <v>0</v>
      </c>
      <c r="N44" s="15" t="str">
        <f t="shared" si="3"/>
        <v/>
      </c>
    </row>
    <row r="45" spans="2:14" s="11" customFormat="1" ht="12" customHeight="1" x14ac:dyDescent="0.2">
      <c r="B45" s="13">
        <f>IF(ISBLANK('3-Budget + REVISE'!B36),"",'3-Budget + REVISE'!B36)</f>
        <v>0</v>
      </c>
      <c r="C45" s="520">
        <f>IF('3-Budget + REVISE'!AE36=1,'3-Budget + REVISE'!I36,' 8-EXPENSE 5th Period'!C45)</f>
        <v>0</v>
      </c>
      <c r="D45" s="449"/>
      <c r="E45" s="450"/>
      <c r="F45" s="444"/>
      <c r="G45" s="445"/>
      <c r="H45" s="519"/>
      <c r="I45" s="520">
        <f>F45+' 8-EXPENSE 5th Period'!I45</f>
        <v>0</v>
      </c>
      <c r="J45" s="449"/>
      <c r="K45" s="450"/>
      <c r="L45" s="14" t="str">
        <f t="shared" si="2"/>
        <v/>
      </c>
      <c r="M45" s="112">
        <f t="shared" si="4"/>
        <v>0</v>
      </c>
      <c r="N45" s="15" t="str">
        <f t="shared" si="3"/>
        <v/>
      </c>
    </row>
    <row r="46" spans="2:14" s="11" customFormat="1" ht="12" customHeight="1" x14ac:dyDescent="0.2">
      <c r="B46" s="13">
        <f>IF(ISBLANK('3-Budget + REVISE'!B37),"",'3-Budget + REVISE'!B37)</f>
        <v>0</v>
      </c>
      <c r="C46" s="520">
        <f>IF('3-Budget + REVISE'!AE37=1,'3-Budget + REVISE'!I37,' 8-EXPENSE 5th Period'!C46)</f>
        <v>0</v>
      </c>
      <c r="D46" s="449"/>
      <c r="E46" s="450"/>
      <c r="F46" s="444"/>
      <c r="G46" s="445"/>
      <c r="H46" s="519"/>
      <c r="I46" s="520">
        <f>F46+' 8-EXPENSE 5th Period'!I46</f>
        <v>0</v>
      </c>
      <c r="J46" s="449"/>
      <c r="K46" s="450"/>
      <c r="L46" s="14" t="str">
        <f t="shared" si="2"/>
        <v/>
      </c>
      <c r="M46" s="112">
        <f t="shared" si="4"/>
        <v>0</v>
      </c>
      <c r="N46" s="15" t="str">
        <f t="shared" si="3"/>
        <v/>
      </c>
    </row>
    <row r="47" spans="2:14" s="11" customFormat="1" ht="12" customHeight="1" x14ac:dyDescent="0.2">
      <c r="B47" s="13">
        <f>IF(ISBLANK('3-Budget + REVISE'!B38),"",'3-Budget + REVISE'!B38)</f>
        <v>0</v>
      </c>
      <c r="C47" s="520">
        <f>IF('3-Budget + REVISE'!AE38=1,'3-Budget + REVISE'!I38,' 8-EXPENSE 5th Period'!C47)</f>
        <v>0</v>
      </c>
      <c r="D47" s="449"/>
      <c r="E47" s="450"/>
      <c r="F47" s="444"/>
      <c r="G47" s="445"/>
      <c r="H47" s="519"/>
      <c r="I47" s="520">
        <f>F47+' 8-EXPENSE 5th Period'!I47</f>
        <v>0</v>
      </c>
      <c r="J47" s="449"/>
      <c r="K47" s="450"/>
      <c r="L47" s="14" t="str">
        <f t="shared" si="2"/>
        <v/>
      </c>
      <c r="M47" s="112">
        <f t="shared" si="4"/>
        <v>0</v>
      </c>
      <c r="N47" s="15" t="str">
        <f t="shared" si="3"/>
        <v/>
      </c>
    </row>
    <row r="48" spans="2:14" s="11" customFormat="1" ht="12" customHeight="1" x14ac:dyDescent="0.2">
      <c r="B48" s="13">
        <f>IF(ISBLANK('3-Budget + REVISE'!B39),"",'3-Budget + REVISE'!B39)</f>
        <v>0</v>
      </c>
      <c r="C48" s="520">
        <f>IF('3-Budget + REVISE'!AE39=1,'3-Budget + REVISE'!I39,' 8-EXPENSE 5th Period'!C48)</f>
        <v>0</v>
      </c>
      <c r="D48" s="449"/>
      <c r="E48" s="450"/>
      <c r="F48" s="444"/>
      <c r="G48" s="445"/>
      <c r="H48" s="519"/>
      <c r="I48" s="520">
        <f>F48+' 8-EXPENSE 5th Period'!I48</f>
        <v>0</v>
      </c>
      <c r="J48" s="449"/>
      <c r="K48" s="450"/>
      <c r="L48" s="14" t="str">
        <f t="shared" si="2"/>
        <v/>
      </c>
      <c r="M48" s="112">
        <f t="shared" si="4"/>
        <v>0</v>
      </c>
      <c r="N48" s="15" t="str">
        <f t="shared" si="3"/>
        <v/>
      </c>
    </row>
    <row r="49" spans="2:14" s="11" customFormat="1" ht="12" customHeight="1" x14ac:dyDescent="0.2">
      <c r="B49" s="13">
        <f>IF(ISBLANK('3-Budget + REVISE'!B40),"",'3-Budget + REVISE'!B40)</f>
        <v>0</v>
      </c>
      <c r="C49" s="520">
        <f>IF('3-Budget + REVISE'!AE40=1,'3-Budget + REVISE'!I40,' 8-EXPENSE 5th Period'!C49)</f>
        <v>0</v>
      </c>
      <c r="D49" s="449"/>
      <c r="E49" s="450"/>
      <c r="F49" s="444"/>
      <c r="G49" s="445"/>
      <c r="H49" s="519"/>
      <c r="I49" s="520">
        <f>F49+' 8-EXPENSE 5th Period'!I49</f>
        <v>0</v>
      </c>
      <c r="J49" s="449"/>
      <c r="K49" s="450"/>
      <c r="L49" s="14" t="str">
        <f t="shared" si="2"/>
        <v/>
      </c>
      <c r="M49" s="112">
        <f t="shared" si="4"/>
        <v>0</v>
      </c>
      <c r="N49" s="15" t="str">
        <f t="shared" si="3"/>
        <v/>
      </c>
    </row>
    <row r="50" spans="2:14" s="11" customFormat="1" ht="12" customHeight="1" x14ac:dyDescent="0.2">
      <c r="B50" s="13">
        <f>IF(ISBLANK('3-Budget + REVISE'!B41),"",'3-Budget + REVISE'!B41)</f>
        <v>0</v>
      </c>
      <c r="C50" s="520">
        <f>IF('3-Budget + REVISE'!AE41=1,'3-Budget + REVISE'!I41,' 8-EXPENSE 5th Period'!C50)</f>
        <v>0</v>
      </c>
      <c r="D50" s="449"/>
      <c r="E50" s="450"/>
      <c r="F50" s="444"/>
      <c r="G50" s="445"/>
      <c r="H50" s="519"/>
      <c r="I50" s="520">
        <f>F50+' 8-EXPENSE 5th Period'!I50</f>
        <v>0</v>
      </c>
      <c r="J50" s="449"/>
      <c r="K50" s="450"/>
      <c r="L50" s="14" t="str">
        <f t="shared" si="2"/>
        <v/>
      </c>
      <c r="M50" s="112">
        <f t="shared" si="4"/>
        <v>0</v>
      </c>
      <c r="N50" s="15" t="str">
        <f t="shared" si="3"/>
        <v/>
      </c>
    </row>
    <row r="51" spans="2:14" s="11" customFormat="1" ht="12" customHeight="1" x14ac:dyDescent="0.2">
      <c r="B51" s="13">
        <f>IF(ISBLANK('3-Budget + REVISE'!B42),"",'3-Budget + REVISE'!B42)</f>
        <v>0</v>
      </c>
      <c r="C51" s="520">
        <f>IF('3-Budget + REVISE'!AE42=1,'3-Budget + REVISE'!I42,' 8-EXPENSE 5th Period'!C51)</f>
        <v>0</v>
      </c>
      <c r="D51" s="449"/>
      <c r="E51" s="450"/>
      <c r="F51" s="444"/>
      <c r="G51" s="445"/>
      <c r="H51" s="519"/>
      <c r="I51" s="520">
        <f>F51+' 8-EXPENSE 5th Period'!I51</f>
        <v>0</v>
      </c>
      <c r="J51" s="449"/>
      <c r="K51" s="450"/>
      <c r="L51" s="14" t="str">
        <f t="shared" si="2"/>
        <v/>
      </c>
      <c r="M51" s="112">
        <f t="shared" si="4"/>
        <v>0</v>
      </c>
      <c r="N51" s="15" t="str">
        <f t="shared" si="3"/>
        <v/>
      </c>
    </row>
    <row r="52" spans="2:14" s="11" customFormat="1" ht="12" customHeight="1" x14ac:dyDescent="0.2">
      <c r="B52" s="13">
        <f>IF(ISBLANK('3-Budget + REVISE'!B43),"",'3-Budget + REVISE'!B43)</f>
        <v>0</v>
      </c>
      <c r="C52" s="520">
        <f>IF('3-Budget + REVISE'!AE43=1,'3-Budget + REVISE'!I43,' 8-EXPENSE 5th Period'!C52)</f>
        <v>0</v>
      </c>
      <c r="D52" s="449"/>
      <c r="E52" s="450"/>
      <c r="F52" s="444"/>
      <c r="G52" s="445"/>
      <c r="H52" s="519"/>
      <c r="I52" s="520">
        <f>F52+' 8-EXPENSE 5th Period'!I52</f>
        <v>0</v>
      </c>
      <c r="J52" s="449"/>
      <c r="K52" s="450"/>
      <c r="L52" s="14" t="str">
        <f t="shared" si="2"/>
        <v/>
      </c>
      <c r="M52" s="112">
        <f t="shared" si="4"/>
        <v>0</v>
      </c>
      <c r="N52" s="15" t="str">
        <f t="shared" si="3"/>
        <v/>
      </c>
    </row>
    <row r="53" spans="2:14" s="11" customFormat="1" ht="12" customHeight="1" x14ac:dyDescent="0.2">
      <c r="B53" s="13">
        <f>IF(ISBLANK('3-Budget + REVISE'!B44),"",'3-Budget + REVISE'!B44)</f>
        <v>0</v>
      </c>
      <c r="C53" s="520">
        <f>IF('3-Budget + REVISE'!AE44=1,'3-Budget + REVISE'!I44,' 8-EXPENSE 5th Period'!C53)</f>
        <v>0</v>
      </c>
      <c r="D53" s="449"/>
      <c r="E53" s="450"/>
      <c r="F53" s="444"/>
      <c r="G53" s="445"/>
      <c r="H53" s="519"/>
      <c r="I53" s="520">
        <f>F53+' 8-EXPENSE 5th Period'!I53</f>
        <v>0</v>
      </c>
      <c r="J53" s="449"/>
      <c r="K53" s="450"/>
      <c r="L53" s="14" t="str">
        <f t="shared" si="2"/>
        <v/>
      </c>
      <c r="M53" s="112">
        <f t="shared" si="4"/>
        <v>0</v>
      </c>
      <c r="N53" s="15" t="str">
        <f t="shared" si="3"/>
        <v/>
      </c>
    </row>
    <row r="54" spans="2:14" s="11" customFormat="1" ht="12" customHeight="1" x14ac:dyDescent="0.2">
      <c r="B54" s="13">
        <f>IF(ISBLANK('3-Budget + REVISE'!B45),"",'3-Budget + REVISE'!B45)</f>
        <v>0</v>
      </c>
      <c r="C54" s="520">
        <f>IF('3-Budget + REVISE'!AE45=1,'3-Budget + REVISE'!I45,' 8-EXPENSE 5th Period'!C54)</f>
        <v>0</v>
      </c>
      <c r="D54" s="449"/>
      <c r="E54" s="450"/>
      <c r="F54" s="444"/>
      <c r="G54" s="445"/>
      <c r="H54" s="519"/>
      <c r="I54" s="520">
        <f>F54+' 8-EXPENSE 5th Period'!I54</f>
        <v>0</v>
      </c>
      <c r="J54" s="449"/>
      <c r="K54" s="450"/>
      <c r="L54" s="14" t="str">
        <f t="shared" si="2"/>
        <v/>
      </c>
      <c r="M54" s="112">
        <f t="shared" si="4"/>
        <v>0</v>
      </c>
      <c r="N54" s="15" t="str">
        <f t="shared" si="3"/>
        <v/>
      </c>
    </row>
    <row r="55" spans="2:14" s="11" customFormat="1" ht="12" customHeight="1" x14ac:dyDescent="0.2">
      <c r="B55" s="13">
        <f>IF(ISBLANK('3-Budget + REVISE'!B46),"",'3-Budget + REVISE'!B46)</f>
        <v>0</v>
      </c>
      <c r="C55" s="520">
        <f>IF('3-Budget + REVISE'!AE46=1,'3-Budget + REVISE'!I46,' 8-EXPENSE 5th Period'!C55)</f>
        <v>0</v>
      </c>
      <c r="D55" s="449"/>
      <c r="E55" s="450"/>
      <c r="F55" s="444"/>
      <c r="G55" s="445"/>
      <c r="H55" s="519"/>
      <c r="I55" s="520">
        <f>F55+' 8-EXPENSE 5th Period'!I55</f>
        <v>0</v>
      </c>
      <c r="J55" s="449"/>
      <c r="K55" s="450"/>
      <c r="L55" s="14" t="str">
        <f t="shared" si="2"/>
        <v/>
      </c>
      <c r="M55" s="112">
        <f t="shared" si="4"/>
        <v>0</v>
      </c>
      <c r="N55" s="15" t="str">
        <f t="shared" si="3"/>
        <v/>
      </c>
    </row>
    <row r="56" spans="2:14" s="11" customFormat="1" ht="12" customHeight="1" x14ac:dyDescent="0.2">
      <c r="B56" s="13">
        <f>IF(ISBLANK('3-Budget + REVISE'!B47),"",'3-Budget + REVISE'!B47)</f>
        <v>0</v>
      </c>
      <c r="C56" s="520">
        <f>IF('3-Budget + REVISE'!AE47=1,'3-Budget + REVISE'!I47,' 8-EXPENSE 5th Period'!C56)</f>
        <v>0</v>
      </c>
      <c r="D56" s="449"/>
      <c r="E56" s="450"/>
      <c r="F56" s="444"/>
      <c r="G56" s="445"/>
      <c r="H56" s="519"/>
      <c r="I56" s="520">
        <f>F56+' 8-EXPENSE 5th Period'!I56</f>
        <v>0</v>
      </c>
      <c r="J56" s="449"/>
      <c r="K56" s="450"/>
      <c r="L56" s="14" t="str">
        <f t="shared" si="2"/>
        <v/>
      </c>
      <c r="M56" s="112">
        <f t="shared" si="4"/>
        <v>0</v>
      </c>
      <c r="N56" s="15" t="str">
        <f t="shared" si="3"/>
        <v/>
      </c>
    </row>
    <row r="57" spans="2:14" s="11" customFormat="1" ht="12" customHeight="1" x14ac:dyDescent="0.2">
      <c r="B57" s="13">
        <f>IF(ISBLANK('3-Budget + REVISE'!B48),"",'3-Budget + REVISE'!B48)</f>
        <v>0</v>
      </c>
      <c r="C57" s="520">
        <f>IF('3-Budget + REVISE'!AE48=1,'3-Budget + REVISE'!I48,' 8-EXPENSE 5th Period'!C57)</f>
        <v>0</v>
      </c>
      <c r="D57" s="449"/>
      <c r="E57" s="450"/>
      <c r="F57" s="444"/>
      <c r="G57" s="445"/>
      <c r="H57" s="519"/>
      <c r="I57" s="520">
        <f>F57+' 8-EXPENSE 5th Period'!I57</f>
        <v>0</v>
      </c>
      <c r="J57" s="449"/>
      <c r="K57" s="450"/>
      <c r="L57" s="14" t="str">
        <f t="shared" si="2"/>
        <v/>
      </c>
      <c r="M57" s="112">
        <f t="shared" si="4"/>
        <v>0</v>
      </c>
      <c r="N57" s="15" t="str">
        <f t="shared" si="3"/>
        <v/>
      </c>
    </row>
    <row r="58" spans="2:14" s="11" customFormat="1" ht="12" customHeight="1" x14ac:dyDescent="0.2">
      <c r="B58" s="13">
        <f>IF(ISBLANK('3-Budget + REVISE'!B49),"",'3-Budget + REVISE'!B49)</f>
        <v>0</v>
      </c>
      <c r="C58" s="520">
        <f>IF('3-Budget + REVISE'!AE49=1,'3-Budget + REVISE'!I49,' 8-EXPENSE 5th Period'!C58)</f>
        <v>0</v>
      </c>
      <c r="D58" s="449"/>
      <c r="E58" s="450"/>
      <c r="F58" s="444"/>
      <c r="G58" s="445"/>
      <c r="H58" s="519"/>
      <c r="I58" s="520">
        <f>F58+' 8-EXPENSE 5th Period'!I58</f>
        <v>0</v>
      </c>
      <c r="J58" s="449"/>
      <c r="K58" s="450"/>
      <c r="L58" s="14" t="str">
        <f t="shared" si="2"/>
        <v/>
      </c>
      <c r="M58" s="112">
        <f t="shared" si="4"/>
        <v>0</v>
      </c>
      <c r="N58" s="15" t="str">
        <f t="shared" si="3"/>
        <v/>
      </c>
    </row>
    <row r="59" spans="2:14" s="11" customFormat="1" ht="12" customHeight="1" x14ac:dyDescent="0.2">
      <c r="B59" s="13">
        <f>IF(ISBLANK('3-Budget + REVISE'!B50),"",'3-Budget + REVISE'!B50)</f>
        <v>0</v>
      </c>
      <c r="C59" s="520">
        <f>IF('3-Budget + REVISE'!AE50=1,'3-Budget + REVISE'!I50,' 8-EXPENSE 5th Period'!C59)</f>
        <v>0</v>
      </c>
      <c r="D59" s="449"/>
      <c r="E59" s="450"/>
      <c r="F59" s="444"/>
      <c r="G59" s="445"/>
      <c r="H59" s="519"/>
      <c r="I59" s="520">
        <f>F59+' 8-EXPENSE 5th Period'!I59</f>
        <v>0</v>
      </c>
      <c r="J59" s="449"/>
      <c r="K59" s="450"/>
      <c r="L59" s="14" t="str">
        <f t="shared" si="2"/>
        <v/>
      </c>
      <c r="M59" s="112">
        <f t="shared" si="4"/>
        <v>0</v>
      </c>
      <c r="N59" s="15" t="str">
        <f t="shared" si="3"/>
        <v/>
      </c>
    </row>
    <row r="60" spans="2:14" s="11" customFormat="1" ht="12" customHeight="1" x14ac:dyDescent="0.2">
      <c r="B60" s="13">
        <f>IF(ISBLANK('3-Budget + REVISE'!B51),"",'3-Budget + REVISE'!B51)</f>
        <v>0</v>
      </c>
      <c r="C60" s="520">
        <f>IF('3-Budget + REVISE'!AE51=1,'3-Budget + REVISE'!I51,' 8-EXPENSE 5th Period'!C60)</f>
        <v>0</v>
      </c>
      <c r="D60" s="449"/>
      <c r="E60" s="450"/>
      <c r="F60" s="444"/>
      <c r="G60" s="445"/>
      <c r="H60" s="519"/>
      <c r="I60" s="520">
        <f>F60+' 8-EXPENSE 5th Period'!I60</f>
        <v>0</v>
      </c>
      <c r="J60" s="449"/>
      <c r="K60" s="450"/>
      <c r="L60" s="14" t="str">
        <f t="shared" si="2"/>
        <v/>
      </c>
      <c r="M60" s="112">
        <f t="shared" si="4"/>
        <v>0</v>
      </c>
      <c r="N60" s="15" t="str">
        <f t="shared" si="3"/>
        <v/>
      </c>
    </row>
    <row r="61" spans="2:14" s="11" customFormat="1" ht="12" customHeight="1" x14ac:dyDescent="0.2">
      <c r="B61" s="13">
        <f>IF(ISBLANK('3-Budget + REVISE'!B52),"",'3-Budget + REVISE'!B52)</f>
        <v>0</v>
      </c>
      <c r="C61" s="520">
        <f>IF('3-Budget + REVISE'!AE52=1,'3-Budget + REVISE'!I52,' 8-EXPENSE 5th Period'!C61)</f>
        <v>0</v>
      </c>
      <c r="D61" s="449"/>
      <c r="E61" s="450"/>
      <c r="F61" s="444"/>
      <c r="G61" s="445"/>
      <c r="H61" s="519"/>
      <c r="I61" s="520">
        <f>F61+' 8-EXPENSE 5th Period'!I61</f>
        <v>0</v>
      </c>
      <c r="J61" s="449"/>
      <c r="K61" s="450"/>
      <c r="L61" s="14" t="str">
        <f t="shared" si="2"/>
        <v/>
      </c>
      <c r="M61" s="112">
        <f t="shared" si="4"/>
        <v>0</v>
      </c>
      <c r="N61" s="15" t="str">
        <f t="shared" si="3"/>
        <v/>
      </c>
    </row>
    <row r="62" spans="2:14" s="11" customFormat="1" ht="12" customHeight="1" x14ac:dyDescent="0.2">
      <c r="B62" s="13">
        <f>IF(ISBLANK('3-Budget + REVISE'!B53),"",'3-Budget + REVISE'!B53)</f>
        <v>0</v>
      </c>
      <c r="C62" s="520">
        <f>IF('3-Budget + REVISE'!AE53=1,'3-Budget + REVISE'!I53,' 8-EXPENSE 5th Period'!C62)</f>
        <v>0</v>
      </c>
      <c r="D62" s="449"/>
      <c r="E62" s="450"/>
      <c r="F62" s="444"/>
      <c r="G62" s="445"/>
      <c r="H62" s="519"/>
      <c r="I62" s="520">
        <f>F62+' 8-EXPENSE 5th Period'!I62</f>
        <v>0</v>
      </c>
      <c r="J62" s="449"/>
      <c r="K62" s="450"/>
      <c r="L62" s="14" t="str">
        <f t="shared" si="2"/>
        <v/>
      </c>
      <c r="M62" s="112">
        <f t="shared" si="4"/>
        <v>0</v>
      </c>
      <c r="N62" s="15" t="str">
        <f t="shared" si="3"/>
        <v/>
      </c>
    </row>
    <row r="63" spans="2:14" s="11" customFormat="1" ht="12.95" customHeight="1" x14ac:dyDescent="0.2">
      <c r="B63" s="89" t="str">
        <f>IF(ISBLANK('3-Budget + REVISE'!B54),"",'3-Budget + REVISE'!B54)</f>
        <v>300 - TRAVEL</v>
      </c>
      <c r="C63" s="510">
        <f>SUM(C64:C73)</f>
        <v>0</v>
      </c>
      <c r="D63" s="510"/>
      <c r="E63" s="510"/>
      <c r="F63" s="510">
        <f t="shared" ref="F63" si="7">SUM(F64:F73)</f>
        <v>0</v>
      </c>
      <c r="G63" s="510"/>
      <c r="H63" s="510"/>
      <c r="I63" s="510">
        <f t="shared" ref="I63" si="8">SUM(I64:I73)</f>
        <v>0</v>
      </c>
      <c r="J63" s="510"/>
      <c r="K63" s="510"/>
      <c r="L63" s="108" t="str">
        <f t="shared" si="2"/>
        <v/>
      </c>
      <c r="M63" s="118">
        <f t="shared" si="4"/>
        <v>0</v>
      </c>
      <c r="N63" s="10" t="str">
        <f t="shared" ref="N63:N105" si="9">IF(M63&lt;0, "!", "")</f>
        <v/>
      </c>
    </row>
    <row r="64" spans="2:14" s="11" customFormat="1" ht="12" customHeight="1" x14ac:dyDescent="0.2">
      <c r="B64" s="13">
        <f>IF(ISBLANK('3-Budget + REVISE'!B55),"",'3-Budget + REVISE'!B55)</f>
        <v>0</v>
      </c>
      <c r="C64" s="520">
        <f>IF('3-Budget + REVISE'!AE55=1,'3-Budget + REVISE'!I55,' 8-EXPENSE 5th Period'!C64)</f>
        <v>0</v>
      </c>
      <c r="D64" s="449"/>
      <c r="E64" s="450"/>
      <c r="F64" s="444"/>
      <c r="G64" s="445"/>
      <c r="H64" s="519"/>
      <c r="I64" s="520">
        <f>F64+' 8-EXPENSE 5th Period'!I64</f>
        <v>0</v>
      </c>
      <c r="J64" s="449"/>
      <c r="K64" s="450"/>
      <c r="L64" s="14" t="str">
        <f t="shared" si="2"/>
        <v/>
      </c>
      <c r="M64" s="112">
        <f t="shared" si="4"/>
        <v>0</v>
      </c>
      <c r="N64" s="15" t="str">
        <f t="shared" si="9"/>
        <v/>
      </c>
    </row>
    <row r="65" spans="2:14" s="11" customFormat="1" ht="12" customHeight="1" x14ac:dyDescent="0.2">
      <c r="B65" s="16">
        <f>IF(ISBLANK('3-Budget + REVISE'!B56),"",'3-Budget + REVISE'!B56)</f>
        <v>0</v>
      </c>
      <c r="C65" s="520">
        <f>IF('3-Budget + REVISE'!AE56=1,'3-Budget + REVISE'!I56,' 8-EXPENSE 5th Period'!C65)</f>
        <v>0</v>
      </c>
      <c r="D65" s="449"/>
      <c r="E65" s="450"/>
      <c r="F65" s="444"/>
      <c r="G65" s="445"/>
      <c r="H65" s="519"/>
      <c r="I65" s="520">
        <f>F65+' 8-EXPENSE 5th Period'!I65</f>
        <v>0</v>
      </c>
      <c r="J65" s="449"/>
      <c r="K65" s="450"/>
      <c r="L65" s="17" t="str">
        <f t="shared" si="2"/>
        <v/>
      </c>
      <c r="M65" s="113">
        <f t="shared" si="4"/>
        <v>0</v>
      </c>
      <c r="N65" s="15" t="str">
        <f t="shared" si="9"/>
        <v/>
      </c>
    </row>
    <row r="66" spans="2:14" s="11" customFormat="1" ht="12" customHeight="1" x14ac:dyDescent="0.2">
      <c r="B66" s="16">
        <f>IF(ISBLANK('3-Budget + REVISE'!B57),"",'3-Budget + REVISE'!B57)</f>
        <v>0</v>
      </c>
      <c r="C66" s="520">
        <f>IF('3-Budget + REVISE'!AE57=1,'3-Budget + REVISE'!I57,' 8-EXPENSE 5th Period'!C66)</f>
        <v>0</v>
      </c>
      <c r="D66" s="449"/>
      <c r="E66" s="450"/>
      <c r="F66" s="444"/>
      <c r="G66" s="445"/>
      <c r="H66" s="519"/>
      <c r="I66" s="520">
        <f>F66+' 8-EXPENSE 5th Period'!I66</f>
        <v>0</v>
      </c>
      <c r="J66" s="449"/>
      <c r="K66" s="450"/>
      <c r="L66" s="17" t="str">
        <f t="shared" si="2"/>
        <v/>
      </c>
      <c r="M66" s="113">
        <f t="shared" si="4"/>
        <v>0</v>
      </c>
      <c r="N66" s="15" t="str">
        <f t="shared" si="9"/>
        <v/>
      </c>
    </row>
    <row r="67" spans="2:14" s="11" customFormat="1" ht="12" customHeight="1" x14ac:dyDescent="0.2">
      <c r="B67" s="16">
        <f>IF(ISBLANK('3-Budget + REVISE'!B58),"",'3-Budget + REVISE'!B58)</f>
        <v>0</v>
      </c>
      <c r="C67" s="520">
        <f>IF('3-Budget + REVISE'!AE58=1,'3-Budget + REVISE'!I58,' 8-EXPENSE 5th Period'!C67)</f>
        <v>0</v>
      </c>
      <c r="D67" s="449"/>
      <c r="E67" s="450"/>
      <c r="F67" s="444"/>
      <c r="G67" s="445"/>
      <c r="H67" s="519"/>
      <c r="I67" s="520">
        <f>F67+' 8-EXPENSE 5th Period'!I67</f>
        <v>0</v>
      </c>
      <c r="J67" s="449"/>
      <c r="K67" s="450"/>
      <c r="L67" s="17" t="str">
        <f t="shared" si="2"/>
        <v/>
      </c>
      <c r="M67" s="113">
        <f t="shared" si="4"/>
        <v>0</v>
      </c>
      <c r="N67" s="15" t="str">
        <f t="shared" si="9"/>
        <v/>
      </c>
    </row>
    <row r="68" spans="2:14" s="11" customFormat="1" ht="12" customHeight="1" x14ac:dyDescent="0.2">
      <c r="B68" s="16">
        <f>IF(ISBLANK('3-Budget + REVISE'!B59),"",'3-Budget + REVISE'!B59)</f>
        <v>0</v>
      </c>
      <c r="C68" s="520">
        <f>IF('3-Budget + REVISE'!AE59=1,'3-Budget + REVISE'!I59,' 8-EXPENSE 5th Period'!C68)</f>
        <v>0</v>
      </c>
      <c r="D68" s="449"/>
      <c r="E68" s="450"/>
      <c r="F68" s="444"/>
      <c r="G68" s="445"/>
      <c r="H68" s="519"/>
      <c r="I68" s="520">
        <f>F68+' 8-EXPENSE 5th Period'!I68</f>
        <v>0</v>
      </c>
      <c r="J68" s="449"/>
      <c r="K68" s="450"/>
      <c r="L68" s="17" t="str">
        <f t="shared" si="2"/>
        <v/>
      </c>
      <c r="M68" s="113">
        <f t="shared" si="4"/>
        <v>0</v>
      </c>
      <c r="N68" s="15" t="str">
        <f t="shared" si="9"/>
        <v/>
      </c>
    </row>
    <row r="69" spans="2:14" s="11" customFormat="1" ht="12" customHeight="1" x14ac:dyDescent="0.2">
      <c r="B69" s="16">
        <f>IF(ISBLANK('3-Budget + REVISE'!B60),"",'3-Budget + REVISE'!B60)</f>
        <v>0</v>
      </c>
      <c r="C69" s="520">
        <f>IF('3-Budget + REVISE'!AE60=1,'3-Budget + REVISE'!I60,' 8-EXPENSE 5th Period'!C69)</f>
        <v>0</v>
      </c>
      <c r="D69" s="449"/>
      <c r="E69" s="450"/>
      <c r="F69" s="444"/>
      <c r="G69" s="445"/>
      <c r="H69" s="519"/>
      <c r="I69" s="520">
        <f>F69+' 8-EXPENSE 5th Period'!I69</f>
        <v>0</v>
      </c>
      <c r="J69" s="449"/>
      <c r="K69" s="450"/>
      <c r="L69" s="17" t="str">
        <f t="shared" si="2"/>
        <v/>
      </c>
      <c r="M69" s="113">
        <f t="shared" si="4"/>
        <v>0</v>
      </c>
      <c r="N69" s="15" t="str">
        <f t="shared" si="9"/>
        <v/>
      </c>
    </row>
    <row r="70" spans="2:14" s="11" customFormat="1" ht="12" customHeight="1" x14ac:dyDescent="0.2">
      <c r="B70" s="16">
        <f>IF(ISBLANK('3-Budget + REVISE'!B61),"",'3-Budget + REVISE'!B61)</f>
        <v>0</v>
      </c>
      <c r="C70" s="520">
        <f>IF('3-Budget + REVISE'!AE61=1,'3-Budget + REVISE'!I61,' 8-EXPENSE 5th Period'!C70)</f>
        <v>0</v>
      </c>
      <c r="D70" s="449"/>
      <c r="E70" s="450"/>
      <c r="F70" s="444"/>
      <c r="G70" s="445"/>
      <c r="H70" s="519"/>
      <c r="I70" s="520">
        <f>F70+' 8-EXPENSE 5th Period'!I70</f>
        <v>0</v>
      </c>
      <c r="J70" s="449"/>
      <c r="K70" s="450"/>
      <c r="L70" s="17" t="str">
        <f t="shared" si="2"/>
        <v/>
      </c>
      <c r="M70" s="113">
        <f t="shared" si="4"/>
        <v>0</v>
      </c>
      <c r="N70" s="15" t="str">
        <f t="shared" si="9"/>
        <v/>
      </c>
    </row>
    <row r="71" spans="2:14" s="11" customFormat="1" ht="12" customHeight="1" x14ac:dyDescent="0.2">
      <c r="B71" s="16">
        <f>IF(ISBLANK('3-Budget + REVISE'!B62),"",'3-Budget + REVISE'!B62)</f>
        <v>0</v>
      </c>
      <c r="C71" s="520">
        <f>IF('3-Budget + REVISE'!AE62=1,'3-Budget + REVISE'!I62,' 8-EXPENSE 5th Period'!C71)</f>
        <v>0</v>
      </c>
      <c r="D71" s="449"/>
      <c r="E71" s="450"/>
      <c r="F71" s="444"/>
      <c r="G71" s="445"/>
      <c r="H71" s="519"/>
      <c r="I71" s="520">
        <f>F71+' 8-EXPENSE 5th Period'!I71</f>
        <v>0</v>
      </c>
      <c r="J71" s="449"/>
      <c r="K71" s="450"/>
      <c r="L71" s="17" t="str">
        <f t="shared" si="2"/>
        <v/>
      </c>
      <c r="M71" s="113">
        <f t="shared" si="4"/>
        <v>0</v>
      </c>
      <c r="N71" s="15" t="str">
        <f t="shared" si="9"/>
        <v/>
      </c>
    </row>
    <row r="72" spans="2:14" s="11" customFormat="1" ht="12" customHeight="1" x14ac:dyDescent="0.2">
      <c r="B72" s="16">
        <f>IF(ISBLANK('3-Budget + REVISE'!B63),"",'3-Budget + REVISE'!B63)</f>
        <v>0</v>
      </c>
      <c r="C72" s="520">
        <f>IF('3-Budget + REVISE'!AE63=1,'3-Budget + REVISE'!I63,' 8-EXPENSE 5th Period'!C72)</f>
        <v>0</v>
      </c>
      <c r="D72" s="449"/>
      <c r="E72" s="450"/>
      <c r="F72" s="444"/>
      <c r="G72" s="445"/>
      <c r="H72" s="519"/>
      <c r="I72" s="520">
        <f>F72+' 8-EXPENSE 5th Period'!I72</f>
        <v>0</v>
      </c>
      <c r="J72" s="449"/>
      <c r="K72" s="450"/>
      <c r="L72" s="17" t="str">
        <f t="shared" si="2"/>
        <v/>
      </c>
      <c r="M72" s="113">
        <f t="shared" si="4"/>
        <v>0</v>
      </c>
      <c r="N72" s="15" t="str">
        <f t="shared" si="9"/>
        <v/>
      </c>
    </row>
    <row r="73" spans="2:14" s="11" customFormat="1" ht="12" customHeight="1" x14ac:dyDescent="0.2">
      <c r="B73" s="18">
        <f>IF(ISBLANK('3-Budget + REVISE'!B64),"",'3-Budget + REVISE'!B64)</f>
        <v>0</v>
      </c>
      <c r="C73" s="520">
        <f>IF('3-Budget + REVISE'!AE64=1,'3-Budget + REVISE'!I64,' 8-EXPENSE 5th Period'!C73)</f>
        <v>0</v>
      </c>
      <c r="D73" s="449"/>
      <c r="E73" s="450"/>
      <c r="F73" s="444"/>
      <c r="G73" s="445"/>
      <c r="H73" s="519"/>
      <c r="I73" s="520">
        <f>F73+' 8-EXPENSE 5th Period'!I73</f>
        <v>0</v>
      </c>
      <c r="J73" s="449"/>
      <c r="K73" s="450"/>
      <c r="L73" s="19" t="str">
        <f t="shared" si="2"/>
        <v/>
      </c>
      <c r="M73" s="114">
        <f t="shared" si="4"/>
        <v>0</v>
      </c>
      <c r="N73" s="15" t="str">
        <f t="shared" si="9"/>
        <v/>
      </c>
    </row>
    <row r="74" spans="2:14" s="21" customFormat="1" ht="12.95" customHeight="1" x14ac:dyDescent="0.2">
      <c r="B74" s="89" t="str">
        <f>IF(ISBLANK('3-Budget + REVISE'!B65),"",'3-Budget + REVISE'!B65)</f>
        <v>400 - SUPPLIES</v>
      </c>
      <c r="C74" s="510">
        <f>SUM(C75:C84)</f>
        <v>0</v>
      </c>
      <c r="D74" s="510"/>
      <c r="E74" s="510"/>
      <c r="F74" s="510">
        <f t="shared" ref="F74" si="10">SUM(F75:F84)</f>
        <v>0</v>
      </c>
      <c r="G74" s="510"/>
      <c r="H74" s="510"/>
      <c r="I74" s="510">
        <f t="shared" ref="I74" si="11">SUM(I75:I84)</f>
        <v>0</v>
      </c>
      <c r="J74" s="510"/>
      <c r="K74" s="510"/>
      <c r="L74" s="108" t="str">
        <f t="shared" si="2"/>
        <v/>
      </c>
      <c r="M74" s="118">
        <f t="shared" si="4"/>
        <v>0</v>
      </c>
      <c r="N74" s="10" t="str">
        <f t="shared" si="9"/>
        <v/>
      </c>
    </row>
    <row r="75" spans="2:14" s="11" customFormat="1" ht="12" customHeight="1" x14ac:dyDescent="0.2">
      <c r="B75" s="13">
        <f>IF(ISBLANK('3-Budget + REVISE'!B66),"",'3-Budget + REVISE'!B66)</f>
        <v>0</v>
      </c>
      <c r="C75" s="520">
        <f>IF('3-Budget + REVISE'!AE66=1,'3-Budget + REVISE'!I66,' 8-EXPENSE 5th Period'!C75)</f>
        <v>0</v>
      </c>
      <c r="D75" s="449"/>
      <c r="E75" s="450"/>
      <c r="F75" s="444"/>
      <c r="G75" s="445"/>
      <c r="H75" s="519"/>
      <c r="I75" s="520">
        <f>F75+' 8-EXPENSE 5th Period'!I75</f>
        <v>0</v>
      </c>
      <c r="J75" s="449"/>
      <c r="K75" s="450"/>
      <c r="L75" s="14" t="str">
        <f t="shared" si="2"/>
        <v/>
      </c>
      <c r="M75" s="112">
        <f t="shared" si="4"/>
        <v>0</v>
      </c>
      <c r="N75" s="15" t="str">
        <f t="shared" si="9"/>
        <v/>
      </c>
    </row>
    <row r="76" spans="2:14" s="11" customFormat="1" ht="12" customHeight="1" x14ac:dyDescent="0.2">
      <c r="B76" s="16">
        <f>IF(ISBLANK('3-Budget + REVISE'!B67),"",'3-Budget + REVISE'!B67)</f>
        <v>0</v>
      </c>
      <c r="C76" s="520">
        <f>IF('3-Budget + REVISE'!AE67=1,'3-Budget + REVISE'!I67,' 8-EXPENSE 5th Period'!C76)</f>
        <v>0</v>
      </c>
      <c r="D76" s="449"/>
      <c r="E76" s="450"/>
      <c r="F76" s="444"/>
      <c r="G76" s="445"/>
      <c r="H76" s="519"/>
      <c r="I76" s="520">
        <f>F76+' 8-EXPENSE 5th Period'!I76</f>
        <v>0</v>
      </c>
      <c r="J76" s="449"/>
      <c r="K76" s="450"/>
      <c r="L76" s="17" t="str">
        <f t="shared" si="2"/>
        <v/>
      </c>
      <c r="M76" s="113">
        <f t="shared" si="4"/>
        <v>0</v>
      </c>
      <c r="N76" s="15" t="str">
        <f t="shared" si="9"/>
        <v/>
      </c>
    </row>
    <row r="77" spans="2:14" s="11" customFormat="1" ht="12" customHeight="1" x14ac:dyDescent="0.2">
      <c r="B77" s="16">
        <f>IF(ISBLANK('3-Budget + REVISE'!B68),"",'3-Budget + REVISE'!B68)</f>
        <v>0</v>
      </c>
      <c r="C77" s="520">
        <f>IF('3-Budget + REVISE'!AE68=1,'3-Budget + REVISE'!I68,' 8-EXPENSE 5th Period'!C77)</f>
        <v>0</v>
      </c>
      <c r="D77" s="449"/>
      <c r="E77" s="450"/>
      <c r="F77" s="444"/>
      <c r="G77" s="445"/>
      <c r="H77" s="519"/>
      <c r="I77" s="520">
        <f>F77+' 8-EXPENSE 5th Period'!I77</f>
        <v>0</v>
      </c>
      <c r="J77" s="449"/>
      <c r="K77" s="450"/>
      <c r="L77" s="17" t="str">
        <f t="shared" si="2"/>
        <v/>
      </c>
      <c r="M77" s="113">
        <f t="shared" si="4"/>
        <v>0</v>
      </c>
      <c r="N77" s="15" t="str">
        <f t="shared" si="9"/>
        <v/>
      </c>
    </row>
    <row r="78" spans="2:14" s="11" customFormat="1" ht="12" customHeight="1" x14ac:dyDescent="0.2">
      <c r="B78" s="16">
        <f>IF(ISBLANK('3-Budget + REVISE'!B69),"",'3-Budget + REVISE'!B69)</f>
        <v>0</v>
      </c>
      <c r="C78" s="520">
        <f>IF('3-Budget + REVISE'!AE69=1,'3-Budget + REVISE'!I69,' 8-EXPENSE 5th Period'!C78)</f>
        <v>0</v>
      </c>
      <c r="D78" s="449"/>
      <c r="E78" s="450"/>
      <c r="F78" s="444"/>
      <c r="G78" s="445"/>
      <c r="H78" s="519"/>
      <c r="I78" s="520">
        <f>F78+' 8-EXPENSE 5th Period'!I78</f>
        <v>0</v>
      </c>
      <c r="J78" s="449"/>
      <c r="K78" s="450"/>
      <c r="L78" s="17" t="str">
        <f t="shared" si="2"/>
        <v/>
      </c>
      <c r="M78" s="113">
        <f t="shared" si="4"/>
        <v>0</v>
      </c>
      <c r="N78" s="15" t="str">
        <f t="shared" si="9"/>
        <v/>
      </c>
    </row>
    <row r="79" spans="2:14" s="11" customFormat="1" ht="12" customHeight="1" x14ac:dyDescent="0.2">
      <c r="B79" s="16">
        <f>IF(ISBLANK('3-Budget + REVISE'!B70),"",'3-Budget + REVISE'!B70)</f>
        <v>0</v>
      </c>
      <c r="C79" s="520">
        <f>IF('3-Budget + REVISE'!AE70=1,'3-Budget + REVISE'!I70,' 8-EXPENSE 5th Period'!C79)</f>
        <v>0</v>
      </c>
      <c r="D79" s="449"/>
      <c r="E79" s="450"/>
      <c r="F79" s="444"/>
      <c r="G79" s="445"/>
      <c r="H79" s="519"/>
      <c r="I79" s="520">
        <f>F79+' 8-EXPENSE 5th Period'!I79</f>
        <v>0</v>
      </c>
      <c r="J79" s="449"/>
      <c r="K79" s="450"/>
      <c r="L79" s="17" t="str">
        <f t="shared" si="2"/>
        <v/>
      </c>
      <c r="M79" s="113">
        <f t="shared" si="4"/>
        <v>0</v>
      </c>
      <c r="N79" s="15" t="str">
        <f t="shared" si="9"/>
        <v/>
      </c>
    </row>
    <row r="80" spans="2:14" s="11" customFormat="1" ht="12" customHeight="1" x14ac:dyDescent="0.2">
      <c r="B80" s="16">
        <f>IF(ISBLANK('3-Budget + REVISE'!B71),"",'3-Budget + REVISE'!B71)</f>
        <v>0</v>
      </c>
      <c r="C80" s="520">
        <f>IF('3-Budget + REVISE'!AE71=1,'3-Budget + REVISE'!I71,' 8-EXPENSE 5th Period'!C80)</f>
        <v>0</v>
      </c>
      <c r="D80" s="449"/>
      <c r="E80" s="450"/>
      <c r="F80" s="444"/>
      <c r="G80" s="445"/>
      <c r="H80" s="519"/>
      <c r="I80" s="520">
        <f>F80+' 8-EXPENSE 5th Period'!I80</f>
        <v>0</v>
      </c>
      <c r="J80" s="449"/>
      <c r="K80" s="450"/>
      <c r="L80" s="17" t="str">
        <f t="shared" si="2"/>
        <v/>
      </c>
      <c r="M80" s="113">
        <f t="shared" si="4"/>
        <v>0</v>
      </c>
      <c r="N80" s="15" t="str">
        <f t="shared" si="9"/>
        <v/>
      </c>
    </row>
    <row r="81" spans="2:14" s="11" customFormat="1" ht="12" customHeight="1" x14ac:dyDescent="0.2">
      <c r="B81" s="16">
        <f>IF(ISBLANK('3-Budget + REVISE'!B72),"",'3-Budget + REVISE'!B72)</f>
        <v>0</v>
      </c>
      <c r="C81" s="520">
        <f>IF('3-Budget + REVISE'!AE72=1,'3-Budget + REVISE'!I72,' 8-EXPENSE 5th Period'!C81)</f>
        <v>0</v>
      </c>
      <c r="D81" s="449"/>
      <c r="E81" s="450"/>
      <c r="F81" s="444"/>
      <c r="G81" s="445"/>
      <c r="H81" s="519"/>
      <c r="I81" s="520">
        <f>F81+' 8-EXPENSE 5th Period'!I81</f>
        <v>0</v>
      </c>
      <c r="J81" s="449"/>
      <c r="K81" s="450"/>
      <c r="L81" s="17" t="str">
        <f t="shared" si="2"/>
        <v/>
      </c>
      <c r="M81" s="113">
        <f t="shared" si="4"/>
        <v>0</v>
      </c>
      <c r="N81" s="15" t="str">
        <f t="shared" si="9"/>
        <v/>
      </c>
    </row>
    <row r="82" spans="2:14" s="11" customFormat="1" ht="12" customHeight="1" x14ac:dyDescent="0.2">
      <c r="B82" s="16">
        <f>IF(ISBLANK('3-Budget + REVISE'!B73),"",'3-Budget + REVISE'!B73)</f>
        <v>0</v>
      </c>
      <c r="C82" s="520">
        <f>IF('3-Budget + REVISE'!AE73=1,'3-Budget + REVISE'!I73,' 8-EXPENSE 5th Period'!C82)</f>
        <v>0</v>
      </c>
      <c r="D82" s="449"/>
      <c r="E82" s="450"/>
      <c r="F82" s="444"/>
      <c r="G82" s="445"/>
      <c r="H82" s="519"/>
      <c r="I82" s="520">
        <f>F82+' 8-EXPENSE 5th Period'!I82</f>
        <v>0</v>
      </c>
      <c r="J82" s="449"/>
      <c r="K82" s="450"/>
      <c r="L82" s="17" t="str">
        <f t="shared" si="2"/>
        <v/>
      </c>
      <c r="M82" s="113">
        <f t="shared" si="4"/>
        <v>0</v>
      </c>
      <c r="N82" s="15" t="str">
        <f t="shared" si="9"/>
        <v/>
      </c>
    </row>
    <row r="83" spans="2:14" s="11" customFormat="1" ht="12" customHeight="1" x14ac:dyDescent="0.2">
      <c r="B83" s="16">
        <f>IF(ISBLANK('3-Budget + REVISE'!B74),"",'3-Budget + REVISE'!B74)</f>
        <v>0</v>
      </c>
      <c r="C83" s="520">
        <f>IF('3-Budget + REVISE'!AE74=1,'3-Budget + REVISE'!I74,' 8-EXPENSE 5th Period'!C83)</f>
        <v>0</v>
      </c>
      <c r="D83" s="449"/>
      <c r="E83" s="450"/>
      <c r="F83" s="444"/>
      <c r="G83" s="445"/>
      <c r="H83" s="519"/>
      <c r="I83" s="520">
        <f>F83+' 8-EXPENSE 5th Period'!I83</f>
        <v>0</v>
      </c>
      <c r="J83" s="449"/>
      <c r="K83" s="450"/>
      <c r="L83" s="17" t="str">
        <f t="shared" si="2"/>
        <v/>
      </c>
      <c r="M83" s="113">
        <f t="shared" si="4"/>
        <v>0</v>
      </c>
      <c r="N83" s="15" t="str">
        <f t="shared" si="9"/>
        <v/>
      </c>
    </row>
    <row r="84" spans="2:14" s="11" customFormat="1" ht="12" customHeight="1" x14ac:dyDescent="0.2">
      <c r="B84" s="18">
        <f>IF(ISBLANK('3-Budget + REVISE'!B75),"",'3-Budget + REVISE'!B75)</f>
        <v>0</v>
      </c>
      <c r="C84" s="520">
        <f>IF('3-Budget + REVISE'!AE75=1,'3-Budget + REVISE'!I75,' 8-EXPENSE 5th Period'!C84)</f>
        <v>0</v>
      </c>
      <c r="D84" s="449"/>
      <c r="E84" s="450"/>
      <c r="F84" s="444"/>
      <c r="G84" s="445"/>
      <c r="H84" s="519"/>
      <c r="I84" s="520">
        <f>F84+' 8-EXPENSE 5th Period'!I84</f>
        <v>0</v>
      </c>
      <c r="J84" s="449"/>
      <c r="K84" s="450"/>
      <c r="L84" s="19" t="str">
        <f t="shared" si="2"/>
        <v/>
      </c>
      <c r="M84" s="114">
        <f t="shared" si="4"/>
        <v>0</v>
      </c>
      <c r="N84" s="15" t="str">
        <f t="shared" si="9"/>
        <v/>
      </c>
    </row>
    <row r="85" spans="2:14" s="11" customFormat="1" ht="12.95" customHeight="1" x14ac:dyDescent="0.2">
      <c r="B85" s="89" t="str">
        <f>IF(ISBLANK('3-Budget + REVISE'!B76),"",'3-Budget + REVISE'!B76)</f>
        <v>500 - EQUIPMENT</v>
      </c>
      <c r="C85" s="571">
        <f>SUM(C86:C95)</f>
        <v>0</v>
      </c>
      <c r="D85" s="571"/>
      <c r="E85" s="571"/>
      <c r="F85" s="571">
        <f t="shared" ref="F85" si="12">SUM(F86:F95)</f>
        <v>0</v>
      </c>
      <c r="G85" s="571"/>
      <c r="H85" s="571"/>
      <c r="I85" s="571">
        <f t="shared" ref="I85" si="13">SUM(I86:I95)</f>
        <v>0</v>
      </c>
      <c r="J85" s="571"/>
      <c r="K85" s="571"/>
      <c r="L85" s="120" t="str">
        <f t="shared" si="2"/>
        <v/>
      </c>
      <c r="M85" s="118">
        <f t="shared" si="4"/>
        <v>0</v>
      </c>
      <c r="N85" s="10" t="str">
        <f t="shared" si="9"/>
        <v/>
      </c>
    </row>
    <row r="86" spans="2:14" s="11" customFormat="1" ht="12" customHeight="1" x14ac:dyDescent="0.2">
      <c r="B86" s="13">
        <f>IF(ISBLANK('3-Budget + REVISE'!B77),"",'3-Budget + REVISE'!B77)</f>
        <v>0</v>
      </c>
      <c r="C86" s="520">
        <f>IF('3-Budget + REVISE'!AE77=1,'3-Budget + REVISE'!I77,' 8-EXPENSE 5th Period'!C86)</f>
        <v>0</v>
      </c>
      <c r="D86" s="449"/>
      <c r="E86" s="450"/>
      <c r="F86" s="444"/>
      <c r="G86" s="445"/>
      <c r="H86" s="519"/>
      <c r="I86" s="520">
        <f>F86+' 8-EXPENSE 5th Period'!I86</f>
        <v>0</v>
      </c>
      <c r="J86" s="449"/>
      <c r="K86" s="450"/>
      <c r="L86" s="14" t="str">
        <f t="shared" si="2"/>
        <v/>
      </c>
      <c r="M86" s="112">
        <f t="shared" si="4"/>
        <v>0</v>
      </c>
      <c r="N86" s="15" t="str">
        <f t="shared" si="9"/>
        <v/>
      </c>
    </row>
    <row r="87" spans="2:14" s="11" customFormat="1" ht="12" customHeight="1" x14ac:dyDescent="0.2">
      <c r="B87" s="16">
        <f>IF(ISBLANK('3-Budget + REVISE'!B78),"",'3-Budget + REVISE'!B78)</f>
        <v>0</v>
      </c>
      <c r="C87" s="520">
        <f>IF('3-Budget + REVISE'!AE78=1,'3-Budget + REVISE'!I78,' 8-EXPENSE 5th Period'!C87)</f>
        <v>0</v>
      </c>
      <c r="D87" s="449"/>
      <c r="E87" s="450"/>
      <c r="F87" s="444"/>
      <c r="G87" s="445"/>
      <c r="H87" s="519"/>
      <c r="I87" s="520">
        <f>F87+' 8-EXPENSE 5th Period'!I87</f>
        <v>0</v>
      </c>
      <c r="J87" s="449"/>
      <c r="K87" s="450"/>
      <c r="L87" s="17" t="str">
        <f t="shared" si="2"/>
        <v/>
      </c>
      <c r="M87" s="113">
        <f t="shared" si="4"/>
        <v>0</v>
      </c>
      <c r="N87" s="15" t="str">
        <f t="shared" si="9"/>
        <v/>
      </c>
    </row>
    <row r="88" spans="2:14" s="11" customFormat="1" ht="12" customHeight="1" x14ac:dyDescent="0.2">
      <c r="B88" s="16">
        <f>IF(ISBLANK('3-Budget + REVISE'!B79),"",'3-Budget + REVISE'!B79)</f>
        <v>0</v>
      </c>
      <c r="C88" s="520">
        <f>IF('3-Budget + REVISE'!AE79=1,'3-Budget + REVISE'!I79,' 8-EXPENSE 5th Period'!C88)</f>
        <v>0</v>
      </c>
      <c r="D88" s="449"/>
      <c r="E88" s="450"/>
      <c r="F88" s="444"/>
      <c r="G88" s="445"/>
      <c r="H88" s="519"/>
      <c r="I88" s="520">
        <f>F88+' 8-EXPENSE 5th Period'!I88</f>
        <v>0</v>
      </c>
      <c r="J88" s="449"/>
      <c r="K88" s="450"/>
      <c r="L88" s="17" t="str">
        <f t="shared" si="2"/>
        <v/>
      </c>
      <c r="M88" s="113">
        <f t="shared" si="4"/>
        <v>0</v>
      </c>
      <c r="N88" s="15" t="str">
        <f t="shared" si="9"/>
        <v/>
      </c>
    </row>
    <row r="89" spans="2:14" s="11" customFormat="1" ht="12" customHeight="1" x14ac:dyDescent="0.2">
      <c r="B89" s="16">
        <f>IF(ISBLANK('3-Budget + REVISE'!B80),"",'3-Budget + REVISE'!B80)</f>
        <v>0</v>
      </c>
      <c r="C89" s="520">
        <f>IF('3-Budget + REVISE'!AE80=1,'3-Budget + REVISE'!I80,' 8-EXPENSE 5th Period'!C89)</f>
        <v>0</v>
      </c>
      <c r="D89" s="449"/>
      <c r="E89" s="450"/>
      <c r="F89" s="444"/>
      <c r="G89" s="445"/>
      <c r="H89" s="519"/>
      <c r="I89" s="520">
        <f>F89+' 8-EXPENSE 5th Period'!I89</f>
        <v>0</v>
      </c>
      <c r="J89" s="449"/>
      <c r="K89" s="450"/>
      <c r="L89" s="17" t="str">
        <f t="shared" si="2"/>
        <v/>
      </c>
      <c r="M89" s="113">
        <f t="shared" si="4"/>
        <v>0</v>
      </c>
      <c r="N89" s="15" t="str">
        <f t="shared" si="9"/>
        <v/>
      </c>
    </row>
    <row r="90" spans="2:14" s="11" customFormat="1" ht="12" customHeight="1" x14ac:dyDescent="0.2">
      <c r="B90" s="16">
        <f>IF(ISBLANK('3-Budget + REVISE'!B81),"",'3-Budget + REVISE'!B81)</f>
        <v>0</v>
      </c>
      <c r="C90" s="520">
        <f>IF('3-Budget + REVISE'!AE81=1,'3-Budget + REVISE'!I81,' 8-EXPENSE 5th Period'!C90)</f>
        <v>0</v>
      </c>
      <c r="D90" s="449"/>
      <c r="E90" s="450"/>
      <c r="F90" s="444"/>
      <c r="G90" s="445"/>
      <c r="H90" s="519"/>
      <c r="I90" s="520">
        <f>F90+' 8-EXPENSE 5th Period'!I90</f>
        <v>0</v>
      </c>
      <c r="J90" s="449"/>
      <c r="K90" s="450"/>
      <c r="L90" s="17" t="str">
        <f t="shared" si="2"/>
        <v/>
      </c>
      <c r="M90" s="113">
        <f t="shared" si="4"/>
        <v>0</v>
      </c>
      <c r="N90" s="15" t="str">
        <f t="shared" si="9"/>
        <v/>
      </c>
    </row>
    <row r="91" spans="2:14" s="11" customFormat="1" ht="12" customHeight="1" x14ac:dyDescent="0.2">
      <c r="B91" s="16">
        <f>IF(ISBLANK('3-Budget + REVISE'!B82),"",'3-Budget + REVISE'!B82)</f>
        <v>0</v>
      </c>
      <c r="C91" s="520">
        <f>IF('3-Budget + REVISE'!AE82=1,'3-Budget + REVISE'!I82,' 8-EXPENSE 5th Period'!C91)</f>
        <v>0</v>
      </c>
      <c r="D91" s="449"/>
      <c r="E91" s="450"/>
      <c r="F91" s="444"/>
      <c r="G91" s="445"/>
      <c r="H91" s="519"/>
      <c r="I91" s="520">
        <f>F91+' 8-EXPENSE 5th Period'!I91</f>
        <v>0</v>
      </c>
      <c r="J91" s="449"/>
      <c r="K91" s="450"/>
      <c r="L91" s="17" t="str">
        <f t="shared" si="2"/>
        <v/>
      </c>
      <c r="M91" s="113">
        <f t="shared" si="4"/>
        <v>0</v>
      </c>
      <c r="N91" s="15" t="str">
        <f t="shared" si="9"/>
        <v/>
      </c>
    </row>
    <row r="92" spans="2:14" s="11" customFormat="1" ht="12" customHeight="1" x14ac:dyDescent="0.2">
      <c r="B92" s="16">
        <f>IF(ISBLANK('3-Budget + REVISE'!B83),"",'3-Budget + REVISE'!B83)</f>
        <v>0</v>
      </c>
      <c r="C92" s="520">
        <f>IF('3-Budget + REVISE'!AE83=1,'3-Budget + REVISE'!I83,' 8-EXPENSE 5th Period'!C92)</f>
        <v>0</v>
      </c>
      <c r="D92" s="449"/>
      <c r="E92" s="450"/>
      <c r="F92" s="444"/>
      <c r="G92" s="445"/>
      <c r="H92" s="519"/>
      <c r="I92" s="520">
        <f>F92+' 8-EXPENSE 5th Period'!I92</f>
        <v>0</v>
      </c>
      <c r="J92" s="449"/>
      <c r="K92" s="450"/>
      <c r="L92" s="17" t="str">
        <f t="shared" si="2"/>
        <v/>
      </c>
      <c r="M92" s="113">
        <f t="shared" si="4"/>
        <v>0</v>
      </c>
      <c r="N92" s="15" t="str">
        <f t="shared" si="9"/>
        <v/>
      </c>
    </row>
    <row r="93" spans="2:14" s="11" customFormat="1" ht="12" customHeight="1" x14ac:dyDescent="0.2">
      <c r="B93" s="16">
        <f>IF(ISBLANK('3-Budget + REVISE'!B84),"",'3-Budget + REVISE'!B84)</f>
        <v>0</v>
      </c>
      <c r="C93" s="520">
        <f>IF('3-Budget + REVISE'!AE84=1,'3-Budget + REVISE'!I84,' 8-EXPENSE 5th Period'!C93)</f>
        <v>0</v>
      </c>
      <c r="D93" s="449"/>
      <c r="E93" s="450"/>
      <c r="F93" s="444"/>
      <c r="G93" s="445"/>
      <c r="H93" s="519"/>
      <c r="I93" s="520">
        <f>F93+' 8-EXPENSE 5th Period'!I93</f>
        <v>0</v>
      </c>
      <c r="J93" s="449"/>
      <c r="K93" s="450"/>
      <c r="L93" s="17" t="str">
        <f t="shared" si="2"/>
        <v/>
      </c>
      <c r="M93" s="113">
        <f t="shared" si="4"/>
        <v>0</v>
      </c>
      <c r="N93" s="15" t="str">
        <f t="shared" si="9"/>
        <v/>
      </c>
    </row>
    <row r="94" spans="2:14" s="11" customFormat="1" ht="12" customHeight="1" x14ac:dyDescent="0.2">
      <c r="B94" s="16">
        <f>IF(ISBLANK('3-Budget + REVISE'!B85),"",'3-Budget + REVISE'!B85)</f>
        <v>0</v>
      </c>
      <c r="C94" s="520">
        <f>IF('3-Budget + REVISE'!AE85=1,'3-Budget + REVISE'!I85,' 8-EXPENSE 5th Period'!C94)</f>
        <v>0</v>
      </c>
      <c r="D94" s="449"/>
      <c r="E94" s="450"/>
      <c r="F94" s="444"/>
      <c r="G94" s="445"/>
      <c r="H94" s="519"/>
      <c r="I94" s="520">
        <f>F94+' 8-EXPENSE 5th Period'!I94</f>
        <v>0</v>
      </c>
      <c r="J94" s="449"/>
      <c r="K94" s="450"/>
      <c r="L94" s="17" t="str">
        <f t="shared" si="2"/>
        <v/>
      </c>
      <c r="M94" s="113">
        <f t="shared" si="4"/>
        <v>0</v>
      </c>
      <c r="N94" s="15" t="str">
        <f t="shared" si="9"/>
        <v/>
      </c>
    </row>
    <row r="95" spans="2:14" s="11" customFormat="1" ht="12" customHeight="1" x14ac:dyDescent="0.2">
      <c r="B95" s="18">
        <f>IF(ISBLANK('3-Budget + REVISE'!B86),"",'3-Budget + REVISE'!B86)</f>
        <v>0</v>
      </c>
      <c r="C95" s="520">
        <f>IF('3-Budget + REVISE'!AE86=1,'3-Budget + REVISE'!I86,' 8-EXPENSE 5th Period'!C95)</f>
        <v>0</v>
      </c>
      <c r="D95" s="449"/>
      <c r="E95" s="450"/>
      <c r="F95" s="444"/>
      <c r="G95" s="445"/>
      <c r="H95" s="519"/>
      <c r="I95" s="520">
        <f>F95+' 8-EXPENSE 5th Period'!I95</f>
        <v>0</v>
      </c>
      <c r="J95" s="449"/>
      <c r="K95" s="450"/>
      <c r="L95" s="19" t="str">
        <f t="shared" si="2"/>
        <v/>
      </c>
      <c r="M95" s="114">
        <f t="shared" si="4"/>
        <v>0</v>
      </c>
      <c r="N95" s="15" t="str">
        <f t="shared" si="9"/>
        <v/>
      </c>
    </row>
    <row r="96" spans="2:14" s="11" customFormat="1" ht="12.95" customHeight="1" x14ac:dyDescent="0.2">
      <c r="B96" s="89" t="str">
        <f>IF(ISBLANK('3-Budget + REVISE'!B87),"",'3-Budget + REVISE'!B87)</f>
        <v>600 - CONTRACTUAL</v>
      </c>
      <c r="C96" s="571">
        <f>SUM(C97:C106)</f>
        <v>0</v>
      </c>
      <c r="D96" s="571"/>
      <c r="E96" s="571"/>
      <c r="F96" s="571">
        <f t="shared" ref="F96" si="14">SUM(F97:F106)</f>
        <v>0</v>
      </c>
      <c r="G96" s="571"/>
      <c r="H96" s="571"/>
      <c r="I96" s="571">
        <f t="shared" ref="I96" si="15">SUM(I97:I106)</f>
        <v>0</v>
      </c>
      <c r="J96" s="571"/>
      <c r="K96" s="571"/>
      <c r="L96" s="108" t="str">
        <f t="shared" si="2"/>
        <v/>
      </c>
      <c r="M96" s="118">
        <f t="shared" si="4"/>
        <v>0</v>
      </c>
      <c r="N96" s="10" t="str">
        <f t="shared" si="9"/>
        <v/>
      </c>
    </row>
    <row r="97" spans="2:14" s="11" customFormat="1" ht="12" customHeight="1" x14ac:dyDescent="0.2">
      <c r="B97" s="13">
        <f>IF(ISBLANK('3-Budget + REVISE'!B88),"",'3-Budget + REVISE'!B88)</f>
        <v>0</v>
      </c>
      <c r="C97" s="520">
        <f>IF('3-Budget + REVISE'!AE88=1,'3-Budget + REVISE'!I88,' 8-EXPENSE 5th Period'!C97)</f>
        <v>0</v>
      </c>
      <c r="D97" s="449"/>
      <c r="E97" s="450"/>
      <c r="F97" s="444"/>
      <c r="G97" s="445"/>
      <c r="H97" s="519"/>
      <c r="I97" s="520">
        <f>F97+' 8-EXPENSE 5th Period'!I97</f>
        <v>0</v>
      </c>
      <c r="J97" s="449"/>
      <c r="K97" s="450"/>
      <c r="L97" s="14" t="str">
        <f t="shared" si="2"/>
        <v/>
      </c>
      <c r="M97" s="112">
        <f t="shared" si="4"/>
        <v>0</v>
      </c>
      <c r="N97" s="15" t="str">
        <f t="shared" si="9"/>
        <v/>
      </c>
    </row>
    <row r="98" spans="2:14" s="11" customFormat="1" ht="12" customHeight="1" x14ac:dyDescent="0.2">
      <c r="B98" s="16">
        <f>IF(ISBLANK('3-Budget + REVISE'!B89),"",'3-Budget + REVISE'!B89)</f>
        <v>0</v>
      </c>
      <c r="C98" s="520">
        <f>IF('3-Budget + REVISE'!AE89=1,'3-Budget + REVISE'!I89,' 8-EXPENSE 5th Period'!C98)</f>
        <v>0</v>
      </c>
      <c r="D98" s="449"/>
      <c r="E98" s="450"/>
      <c r="F98" s="444"/>
      <c r="G98" s="445"/>
      <c r="H98" s="519"/>
      <c r="I98" s="520">
        <f>F98+' 8-EXPENSE 5th Period'!I98</f>
        <v>0</v>
      </c>
      <c r="J98" s="449"/>
      <c r="K98" s="450"/>
      <c r="L98" s="17" t="str">
        <f t="shared" si="2"/>
        <v/>
      </c>
      <c r="M98" s="113">
        <f t="shared" si="4"/>
        <v>0</v>
      </c>
      <c r="N98" s="15" t="str">
        <f t="shared" si="9"/>
        <v/>
      </c>
    </row>
    <row r="99" spans="2:14" s="11" customFormat="1" ht="12" customHeight="1" x14ac:dyDescent="0.2">
      <c r="B99" s="16">
        <f>IF(ISBLANK('3-Budget + REVISE'!B90),"",'3-Budget + REVISE'!B90)</f>
        <v>0</v>
      </c>
      <c r="C99" s="520">
        <f>IF('3-Budget + REVISE'!AE90=1,'3-Budget + REVISE'!I90,' 8-EXPENSE 5th Period'!C99)</f>
        <v>0</v>
      </c>
      <c r="D99" s="449"/>
      <c r="E99" s="450"/>
      <c r="F99" s="444"/>
      <c r="G99" s="445"/>
      <c r="H99" s="519"/>
      <c r="I99" s="520">
        <f>F99+' 8-EXPENSE 5th Period'!I99</f>
        <v>0</v>
      </c>
      <c r="J99" s="449"/>
      <c r="K99" s="450"/>
      <c r="L99" s="17" t="str">
        <f t="shared" si="2"/>
        <v/>
      </c>
      <c r="M99" s="113">
        <f t="shared" si="4"/>
        <v>0</v>
      </c>
      <c r="N99" s="15" t="str">
        <f t="shared" si="9"/>
        <v/>
      </c>
    </row>
    <row r="100" spans="2:14" s="11" customFormat="1" ht="12" customHeight="1" x14ac:dyDescent="0.2">
      <c r="B100" s="16">
        <f>IF(ISBLANK('3-Budget + REVISE'!B91),"",'3-Budget + REVISE'!B91)</f>
        <v>0</v>
      </c>
      <c r="C100" s="520">
        <f>IF('3-Budget + REVISE'!AE91=1,'3-Budget + REVISE'!I91,' 8-EXPENSE 5th Period'!C100)</f>
        <v>0</v>
      </c>
      <c r="D100" s="449"/>
      <c r="E100" s="450"/>
      <c r="F100" s="444"/>
      <c r="G100" s="445"/>
      <c r="H100" s="519"/>
      <c r="I100" s="520">
        <f>F100+' 8-EXPENSE 5th Period'!I100</f>
        <v>0</v>
      </c>
      <c r="J100" s="449"/>
      <c r="K100" s="450"/>
      <c r="L100" s="17" t="str">
        <f t="shared" si="2"/>
        <v/>
      </c>
      <c r="M100" s="113">
        <f t="shared" si="4"/>
        <v>0</v>
      </c>
      <c r="N100" s="15" t="str">
        <f t="shared" si="9"/>
        <v/>
      </c>
    </row>
    <row r="101" spans="2:14" s="11" customFormat="1" ht="12" customHeight="1" x14ac:dyDescent="0.2">
      <c r="B101" s="16">
        <f>IF(ISBLANK('3-Budget + REVISE'!B92),"",'3-Budget + REVISE'!B92)</f>
        <v>0</v>
      </c>
      <c r="C101" s="520">
        <f>IF('3-Budget + REVISE'!AE92=1,'3-Budget + REVISE'!I92,' 8-EXPENSE 5th Period'!C101)</f>
        <v>0</v>
      </c>
      <c r="D101" s="449"/>
      <c r="E101" s="450"/>
      <c r="F101" s="444"/>
      <c r="G101" s="445"/>
      <c r="H101" s="519"/>
      <c r="I101" s="520">
        <f>F101+' 8-EXPENSE 5th Period'!I101</f>
        <v>0</v>
      </c>
      <c r="J101" s="449"/>
      <c r="K101" s="450"/>
      <c r="L101" s="17" t="str">
        <f t="shared" si="2"/>
        <v/>
      </c>
      <c r="M101" s="113">
        <f t="shared" si="4"/>
        <v>0</v>
      </c>
      <c r="N101" s="15" t="str">
        <f t="shared" si="9"/>
        <v/>
      </c>
    </row>
    <row r="102" spans="2:14" s="11" customFormat="1" ht="12" customHeight="1" x14ac:dyDescent="0.2">
      <c r="B102" s="16">
        <f>IF(ISBLANK('3-Budget + REVISE'!B93),"",'3-Budget + REVISE'!B93)</f>
        <v>0</v>
      </c>
      <c r="C102" s="520">
        <f>IF('3-Budget + REVISE'!AE93=1,'3-Budget + REVISE'!I93,' 8-EXPENSE 5th Period'!C102)</f>
        <v>0</v>
      </c>
      <c r="D102" s="449"/>
      <c r="E102" s="450"/>
      <c r="F102" s="444"/>
      <c r="G102" s="445"/>
      <c r="H102" s="519"/>
      <c r="I102" s="520">
        <f>F102+' 8-EXPENSE 5th Period'!I102</f>
        <v>0</v>
      </c>
      <c r="J102" s="449"/>
      <c r="K102" s="450"/>
      <c r="L102" s="17" t="str">
        <f t="shared" si="2"/>
        <v/>
      </c>
      <c r="M102" s="113">
        <f t="shared" si="4"/>
        <v>0</v>
      </c>
      <c r="N102" s="15" t="str">
        <f t="shared" si="9"/>
        <v/>
      </c>
    </row>
    <row r="103" spans="2:14" s="11" customFormat="1" ht="12" customHeight="1" x14ac:dyDescent="0.2">
      <c r="B103" s="16">
        <f>IF(ISBLANK('3-Budget + REVISE'!B94),"",'3-Budget + REVISE'!B94)</f>
        <v>0</v>
      </c>
      <c r="C103" s="520">
        <f>IF('3-Budget + REVISE'!AE94=1,'3-Budget + REVISE'!I94,' 8-EXPENSE 5th Period'!C103)</f>
        <v>0</v>
      </c>
      <c r="D103" s="449"/>
      <c r="E103" s="450"/>
      <c r="F103" s="444"/>
      <c r="G103" s="445"/>
      <c r="H103" s="519"/>
      <c r="I103" s="520">
        <f>F103+' 8-EXPENSE 5th Period'!I103</f>
        <v>0</v>
      </c>
      <c r="J103" s="449"/>
      <c r="K103" s="450"/>
      <c r="L103" s="17" t="str">
        <f t="shared" si="2"/>
        <v/>
      </c>
      <c r="M103" s="113">
        <f t="shared" si="4"/>
        <v>0</v>
      </c>
      <c r="N103" s="15" t="str">
        <f t="shared" si="9"/>
        <v/>
      </c>
    </row>
    <row r="104" spans="2:14" s="11" customFormat="1" ht="12" customHeight="1" x14ac:dyDescent="0.2">
      <c r="B104" s="16">
        <f>IF(ISBLANK('3-Budget + REVISE'!B95),"",'3-Budget + REVISE'!B95)</f>
        <v>0</v>
      </c>
      <c r="C104" s="520">
        <f>IF('3-Budget + REVISE'!AE95=1,'3-Budget + REVISE'!I95,' 8-EXPENSE 5th Period'!C104)</f>
        <v>0</v>
      </c>
      <c r="D104" s="449"/>
      <c r="E104" s="450"/>
      <c r="F104" s="444"/>
      <c r="G104" s="445"/>
      <c r="H104" s="519"/>
      <c r="I104" s="520">
        <f>F104+' 8-EXPENSE 5th Period'!I104</f>
        <v>0</v>
      </c>
      <c r="J104" s="449"/>
      <c r="K104" s="450"/>
      <c r="L104" s="17" t="str">
        <f t="shared" si="2"/>
        <v/>
      </c>
      <c r="M104" s="113">
        <f t="shared" si="4"/>
        <v>0</v>
      </c>
      <c r="N104" s="15" t="str">
        <f t="shared" si="9"/>
        <v/>
      </c>
    </row>
    <row r="105" spans="2:14" s="11" customFormat="1" ht="12" customHeight="1" x14ac:dyDescent="0.2">
      <c r="B105" s="16">
        <f>IF(ISBLANK('3-Budget + REVISE'!B96),"",'3-Budget + REVISE'!B96)</f>
        <v>0</v>
      </c>
      <c r="C105" s="520">
        <f>IF('3-Budget + REVISE'!AE96=1,'3-Budget + REVISE'!I96,' 8-EXPENSE 5th Period'!C105)</f>
        <v>0</v>
      </c>
      <c r="D105" s="449"/>
      <c r="E105" s="450"/>
      <c r="F105" s="444"/>
      <c r="G105" s="445"/>
      <c r="H105" s="519"/>
      <c r="I105" s="520">
        <f>F105+' 8-EXPENSE 5th Period'!I105</f>
        <v>0</v>
      </c>
      <c r="J105" s="449"/>
      <c r="K105" s="450"/>
      <c r="L105" s="17" t="str">
        <f t="shared" ref="L105:L128" si="16">IF(C105&gt;0,I105/C105,"")</f>
        <v/>
      </c>
      <c r="M105" s="113">
        <f t="shared" si="4"/>
        <v>0</v>
      </c>
      <c r="N105" s="15" t="str">
        <f t="shared" si="9"/>
        <v/>
      </c>
    </row>
    <row r="106" spans="2:14" s="11" customFormat="1" ht="12" customHeight="1" x14ac:dyDescent="0.2">
      <c r="B106" s="18">
        <f>IF(ISBLANK('3-Budget + REVISE'!B97),"",'3-Budget + REVISE'!B97)</f>
        <v>0</v>
      </c>
      <c r="C106" s="520">
        <f>IF('3-Budget + REVISE'!AE97=1,'3-Budget + REVISE'!I97,' 8-EXPENSE 5th Period'!C106)</f>
        <v>0</v>
      </c>
      <c r="D106" s="449"/>
      <c r="E106" s="450"/>
      <c r="F106" s="444"/>
      <c r="G106" s="445"/>
      <c r="H106" s="519"/>
      <c r="I106" s="520">
        <f>F106+' 8-EXPENSE 5th Period'!I106</f>
        <v>0</v>
      </c>
      <c r="J106" s="449"/>
      <c r="K106" s="450"/>
      <c r="L106" s="19" t="str">
        <f t="shared" si="16"/>
        <v/>
      </c>
      <c r="M106" s="114">
        <f t="shared" ref="M106:M129" si="17">C106-I106</f>
        <v>0</v>
      </c>
      <c r="N106" s="15" t="str">
        <f t="shared" ref="N106:N129" si="18">IF(M106&lt;0, "!", "")</f>
        <v/>
      </c>
    </row>
    <row r="107" spans="2:14" s="11" customFormat="1" ht="12.95" customHeight="1" x14ac:dyDescent="0.2">
      <c r="B107" s="89" t="str">
        <f>IF(ISBLANK('3-Budget + REVISE'!B98),"",'3-Budget + REVISE'!B98)</f>
        <v>700 - OPERATIONAL</v>
      </c>
      <c r="C107" s="571">
        <f>SUM(C108:C117)</f>
        <v>0</v>
      </c>
      <c r="D107" s="571"/>
      <c r="E107" s="571"/>
      <c r="F107" s="571">
        <f t="shared" ref="F107" si="19">SUM(F108:F117)</f>
        <v>0</v>
      </c>
      <c r="G107" s="571"/>
      <c r="H107" s="571"/>
      <c r="I107" s="571">
        <f t="shared" ref="I107" si="20">SUM(I108:I117)</f>
        <v>0</v>
      </c>
      <c r="J107" s="571"/>
      <c r="K107" s="571"/>
      <c r="L107" s="108" t="str">
        <f t="shared" si="16"/>
        <v/>
      </c>
      <c r="M107" s="118">
        <f t="shared" si="17"/>
        <v>0</v>
      </c>
      <c r="N107" s="10" t="str">
        <f t="shared" si="18"/>
        <v/>
      </c>
    </row>
    <row r="108" spans="2:14" s="11" customFormat="1" ht="12" customHeight="1" x14ac:dyDescent="0.2">
      <c r="B108" s="13">
        <f>IF(ISBLANK('3-Budget + REVISE'!B99),"",'3-Budget + REVISE'!B99)</f>
        <v>0</v>
      </c>
      <c r="C108" s="520">
        <f>IF('3-Budget + REVISE'!AE99=1,'3-Budget + REVISE'!I99,' 8-EXPENSE 5th Period'!C108)</f>
        <v>0</v>
      </c>
      <c r="D108" s="449"/>
      <c r="E108" s="450"/>
      <c r="F108" s="444"/>
      <c r="G108" s="445"/>
      <c r="H108" s="519"/>
      <c r="I108" s="520">
        <f>F108+' 8-EXPENSE 5th Period'!I108</f>
        <v>0</v>
      </c>
      <c r="J108" s="449"/>
      <c r="K108" s="450"/>
      <c r="L108" s="14" t="str">
        <f t="shared" si="16"/>
        <v/>
      </c>
      <c r="M108" s="112">
        <f t="shared" si="17"/>
        <v>0</v>
      </c>
      <c r="N108" s="15" t="str">
        <f t="shared" si="18"/>
        <v/>
      </c>
    </row>
    <row r="109" spans="2:14" s="11" customFormat="1" ht="12" customHeight="1" x14ac:dyDescent="0.2">
      <c r="B109" s="16">
        <f>IF(ISBLANK('3-Budget + REVISE'!B100),"",'3-Budget + REVISE'!B100)</f>
        <v>0</v>
      </c>
      <c r="C109" s="520">
        <f>IF('3-Budget + REVISE'!AE100=1,'3-Budget + REVISE'!I100,' 8-EXPENSE 5th Period'!C109)</f>
        <v>0</v>
      </c>
      <c r="D109" s="449"/>
      <c r="E109" s="450"/>
      <c r="F109" s="444"/>
      <c r="G109" s="445"/>
      <c r="H109" s="519"/>
      <c r="I109" s="520">
        <f>F109+' 8-EXPENSE 5th Period'!I109</f>
        <v>0</v>
      </c>
      <c r="J109" s="449"/>
      <c r="K109" s="450"/>
      <c r="L109" s="17" t="str">
        <f t="shared" si="16"/>
        <v/>
      </c>
      <c r="M109" s="113">
        <f t="shared" si="17"/>
        <v>0</v>
      </c>
      <c r="N109" s="15" t="str">
        <f t="shared" si="18"/>
        <v/>
      </c>
    </row>
    <row r="110" spans="2:14" s="11" customFormat="1" ht="12" customHeight="1" x14ac:dyDescent="0.2">
      <c r="B110" s="16">
        <f>IF(ISBLANK('3-Budget + REVISE'!B101),"",'3-Budget + REVISE'!B101)</f>
        <v>0</v>
      </c>
      <c r="C110" s="520">
        <f>IF('3-Budget + REVISE'!AE101=1,'3-Budget + REVISE'!I101,' 8-EXPENSE 5th Period'!C110)</f>
        <v>0</v>
      </c>
      <c r="D110" s="449"/>
      <c r="E110" s="450"/>
      <c r="F110" s="444"/>
      <c r="G110" s="445"/>
      <c r="H110" s="519"/>
      <c r="I110" s="520">
        <f>F110+' 8-EXPENSE 5th Period'!I110</f>
        <v>0</v>
      </c>
      <c r="J110" s="449"/>
      <c r="K110" s="450"/>
      <c r="L110" s="17" t="str">
        <f t="shared" si="16"/>
        <v/>
      </c>
      <c r="M110" s="113">
        <f t="shared" si="17"/>
        <v>0</v>
      </c>
      <c r="N110" s="15" t="str">
        <f t="shared" si="18"/>
        <v/>
      </c>
    </row>
    <row r="111" spans="2:14" s="11" customFormat="1" ht="12" customHeight="1" x14ac:dyDescent="0.2">
      <c r="B111" s="16">
        <f>IF(ISBLANK('3-Budget + REVISE'!B102),"",'3-Budget + REVISE'!B102)</f>
        <v>0</v>
      </c>
      <c r="C111" s="520">
        <f>IF('3-Budget + REVISE'!AE102=1,'3-Budget + REVISE'!I102,' 8-EXPENSE 5th Period'!C111)</f>
        <v>0</v>
      </c>
      <c r="D111" s="449"/>
      <c r="E111" s="450"/>
      <c r="F111" s="444"/>
      <c r="G111" s="445"/>
      <c r="H111" s="519"/>
      <c r="I111" s="520">
        <f>F111+' 8-EXPENSE 5th Period'!I111</f>
        <v>0</v>
      </c>
      <c r="J111" s="449"/>
      <c r="K111" s="450"/>
      <c r="L111" s="17" t="str">
        <f t="shared" si="16"/>
        <v/>
      </c>
      <c r="M111" s="113">
        <f t="shared" si="17"/>
        <v>0</v>
      </c>
      <c r="N111" s="15" t="str">
        <f t="shared" si="18"/>
        <v/>
      </c>
    </row>
    <row r="112" spans="2:14" s="11" customFormat="1" ht="12" customHeight="1" x14ac:dyDescent="0.2">
      <c r="B112" s="16">
        <f>IF(ISBLANK('3-Budget + REVISE'!B103),"",'3-Budget + REVISE'!B103)</f>
        <v>0</v>
      </c>
      <c r="C112" s="520">
        <f>IF('3-Budget + REVISE'!AE103=1,'3-Budget + REVISE'!I103,' 8-EXPENSE 5th Period'!C112)</f>
        <v>0</v>
      </c>
      <c r="D112" s="449"/>
      <c r="E112" s="450"/>
      <c r="F112" s="444"/>
      <c r="G112" s="445"/>
      <c r="H112" s="519"/>
      <c r="I112" s="520">
        <f>F112+' 8-EXPENSE 5th Period'!I112</f>
        <v>0</v>
      </c>
      <c r="J112" s="449"/>
      <c r="K112" s="450"/>
      <c r="L112" s="17" t="str">
        <f t="shared" si="16"/>
        <v/>
      </c>
      <c r="M112" s="113">
        <f t="shared" si="17"/>
        <v>0</v>
      </c>
      <c r="N112" s="15" t="str">
        <f t="shared" si="18"/>
        <v/>
      </c>
    </row>
    <row r="113" spans="2:14" s="11" customFormat="1" ht="12" customHeight="1" x14ac:dyDescent="0.2">
      <c r="B113" s="16">
        <f>IF(ISBLANK('3-Budget + REVISE'!B104),"",'3-Budget + REVISE'!B104)</f>
        <v>0</v>
      </c>
      <c r="C113" s="520">
        <f>IF('3-Budget + REVISE'!AE104=1,'3-Budget + REVISE'!I104,' 8-EXPENSE 5th Period'!C113)</f>
        <v>0</v>
      </c>
      <c r="D113" s="449"/>
      <c r="E113" s="450"/>
      <c r="F113" s="444"/>
      <c r="G113" s="445"/>
      <c r="H113" s="519"/>
      <c r="I113" s="520">
        <f>F113+' 8-EXPENSE 5th Period'!I113</f>
        <v>0</v>
      </c>
      <c r="J113" s="449"/>
      <c r="K113" s="450"/>
      <c r="L113" s="17" t="str">
        <f t="shared" si="16"/>
        <v/>
      </c>
      <c r="M113" s="113">
        <f t="shared" si="17"/>
        <v>0</v>
      </c>
      <c r="N113" s="15" t="str">
        <f t="shared" si="18"/>
        <v/>
      </c>
    </row>
    <row r="114" spans="2:14" s="11" customFormat="1" ht="12" customHeight="1" x14ac:dyDescent="0.2">
      <c r="B114" s="16">
        <f>IF(ISBLANK('3-Budget + REVISE'!B105),"",'3-Budget + REVISE'!B105)</f>
        <v>0</v>
      </c>
      <c r="C114" s="520">
        <f>IF('3-Budget + REVISE'!AE105=1,'3-Budget + REVISE'!I105,' 8-EXPENSE 5th Period'!C114)</f>
        <v>0</v>
      </c>
      <c r="D114" s="449"/>
      <c r="E114" s="450"/>
      <c r="F114" s="444"/>
      <c r="G114" s="445"/>
      <c r="H114" s="519"/>
      <c r="I114" s="520">
        <f>F114+' 8-EXPENSE 5th Period'!I114</f>
        <v>0</v>
      </c>
      <c r="J114" s="449"/>
      <c r="K114" s="450"/>
      <c r="L114" s="17" t="str">
        <f t="shared" si="16"/>
        <v/>
      </c>
      <c r="M114" s="113">
        <f t="shared" si="17"/>
        <v>0</v>
      </c>
      <c r="N114" s="15" t="str">
        <f t="shared" si="18"/>
        <v/>
      </c>
    </row>
    <row r="115" spans="2:14" s="11" customFormat="1" ht="12" customHeight="1" x14ac:dyDescent="0.2">
      <c r="B115" s="16">
        <f>IF(ISBLANK('3-Budget + REVISE'!B106),"",'3-Budget + REVISE'!B106)</f>
        <v>0</v>
      </c>
      <c r="C115" s="520">
        <f>IF('3-Budget + REVISE'!AE106=1,'3-Budget + REVISE'!I106,' 8-EXPENSE 5th Period'!C115)</f>
        <v>0</v>
      </c>
      <c r="D115" s="449"/>
      <c r="E115" s="450"/>
      <c r="F115" s="444"/>
      <c r="G115" s="445"/>
      <c r="H115" s="519"/>
      <c r="I115" s="520">
        <f>F115+' 8-EXPENSE 5th Period'!I115</f>
        <v>0</v>
      </c>
      <c r="J115" s="449"/>
      <c r="K115" s="450"/>
      <c r="L115" s="17" t="str">
        <f t="shared" si="16"/>
        <v/>
      </c>
      <c r="M115" s="113">
        <f t="shared" si="17"/>
        <v>0</v>
      </c>
      <c r="N115" s="15" t="str">
        <f t="shared" si="18"/>
        <v/>
      </c>
    </row>
    <row r="116" spans="2:14" s="11" customFormat="1" ht="12" customHeight="1" x14ac:dyDescent="0.2">
      <c r="B116" s="16">
        <f>IF(ISBLANK('3-Budget + REVISE'!B107),"",'3-Budget + REVISE'!B107)</f>
        <v>0</v>
      </c>
      <c r="C116" s="520">
        <f>IF('3-Budget + REVISE'!AE107=1,'3-Budget + REVISE'!I107,' 8-EXPENSE 5th Period'!C116)</f>
        <v>0</v>
      </c>
      <c r="D116" s="449"/>
      <c r="E116" s="450"/>
      <c r="F116" s="444"/>
      <c r="G116" s="445"/>
      <c r="H116" s="519"/>
      <c r="I116" s="520">
        <f>F116+' 8-EXPENSE 5th Period'!I116</f>
        <v>0</v>
      </c>
      <c r="J116" s="449"/>
      <c r="K116" s="450"/>
      <c r="L116" s="17" t="str">
        <f t="shared" si="16"/>
        <v/>
      </c>
      <c r="M116" s="113">
        <f t="shared" si="17"/>
        <v>0</v>
      </c>
      <c r="N116" s="15" t="str">
        <f t="shared" si="18"/>
        <v/>
      </c>
    </row>
    <row r="117" spans="2:14" s="11" customFormat="1" ht="12" customHeight="1" x14ac:dyDescent="0.2">
      <c r="B117" s="91">
        <f>IF(ISBLANK('3-Budget + REVISE'!B108),"",'3-Budget + REVISE'!B108)</f>
        <v>0</v>
      </c>
      <c r="C117" s="520">
        <f>IF('3-Budget + REVISE'!AE108=1,'3-Budget + REVISE'!I108,' 8-EXPENSE 5th Period'!C117)</f>
        <v>0</v>
      </c>
      <c r="D117" s="449"/>
      <c r="E117" s="450"/>
      <c r="F117" s="444"/>
      <c r="G117" s="445"/>
      <c r="H117" s="519"/>
      <c r="I117" s="520">
        <f>F117+' 8-EXPENSE 5th Period'!I117</f>
        <v>0</v>
      </c>
      <c r="J117" s="449"/>
      <c r="K117" s="450"/>
      <c r="L117" s="92" t="str">
        <f t="shared" si="16"/>
        <v/>
      </c>
      <c r="M117" s="114">
        <f t="shared" si="17"/>
        <v>0</v>
      </c>
      <c r="N117" s="15" t="str">
        <f t="shared" si="18"/>
        <v/>
      </c>
    </row>
    <row r="118" spans="2:14" s="11" customFormat="1" ht="12.95" customHeight="1" x14ac:dyDescent="0.2">
      <c r="B118" s="89" t="str">
        <f>IF(ISBLANK('3-Budget + REVISE'!B109),"",'3-Budget + REVISE'!B109)</f>
        <v>800 - (identify category)</v>
      </c>
      <c r="C118" s="571">
        <f>SUM(C119:C128)</f>
        <v>0</v>
      </c>
      <c r="D118" s="571"/>
      <c r="E118" s="571"/>
      <c r="F118" s="571">
        <f t="shared" ref="F118" si="21">SUM(F119:F128)</f>
        <v>0</v>
      </c>
      <c r="G118" s="571"/>
      <c r="H118" s="571"/>
      <c r="I118" s="571">
        <f t="shared" ref="I118" si="22">SUM(I119:I128)</f>
        <v>0</v>
      </c>
      <c r="J118" s="571"/>
      <c r="K118" s="571"/>
      <c r="L118" s="108" t="str">
        <f t="shared" si="16"/>
        <v/>
      </c>
      <c r="M118" s="118">
        <f t="shared" si="17"/>
        <v>0</v>
      </c>
      <c r="N118" s="10" t="str">
        <f t="shared" si="18"/>
        <v/>
      </c>
    </row>
    <row r="119" spans="2:14" s="11" customFormat="1" ht="12" customHeight="1" x14ac:dyDescent="0.2">
      <c r="B119" s="13">
        <f>IF(ISBLANK('3-Budget + REVISE'!B110),"",'3-Budget + REVISE'!B110)</f>
        <v>0</v>
      </c>
      <c r="C119" s="520">
        <f>IF('3-Budget + REVISE'!AE110=1,'3-Budget + REVISE'!I110,' 8-EXPENSE 5th Period'!C119)</f>
        <v>0</v>
      </c>
      <c r="D119" s="449"/>
      <c r="E119" s="450"/>
      <c r="F119" s="444"/>
      <c r="G119" s="445"/>
      <c r="H119" s="519"/>
      <c r="I119" s="520">
        <f>F119+' 8-EXPENSE 5th Period'!I119</f>
        <v>0</v>
      </c>
      <c r="J119" s="449"/>
      <c r="K119" s="450"/>
      <c r="L119" s="14" t="str">
        <f t="shared" si="16"/>
        <v/>
      </c>
      <c r="M119" s="112">
        <f t="shared" si="17"/>
        <v>0</v>
      </c>
      <c r="N119" s="15" t="str">
        <f t="shared" si="18"/>
        <v/>
      </c>
    </row>
    <row r="120" spans="2:14" s="11" customFormat="1" ht="12" customHeight="1" x14ac:dyDescent="0.2">
      <c r="B120" s="16">
        <f>IF(ISBLANK('3-Budget + REVISE'!B111),"",'3-Budget + REVISE'!B111)</f>
        <v>0</v>
      </c>
      <c r="C120" s="520">
        <f>IF('3-Budget + REVISE'!AE111=1,'3-Budget + REVISE'!I111,' 8-EXPENSE 5th Period'!C120)</f>
        <v>0</v>
      </c>
      <c r="D120" s="449"/>
      <c r="E120" s="450"/>
      <c r="F120" s="444"/>
      <c r="G120" s="445"/>
      <c r="H120" s="519"/>
      <c r="I120" s="520">
        <f>F120+' 8-EXPENSE 5th Period'!I120</f>
        <v>0</v>
      </c>
      <c r="J120" s="449"/>
      <c r="K120" s="450"/>
      <c r="L120" s="17" t="str">
        <f t="shared" si="16"/>
        <v/>
      </c>
      <c r="M120" s="113">
        <f t="shared" si="17"/>
        <v>0</v>
      </c>
      <c r="N120" s="15" t="str">
        <f t="shared" si="18"/>
        <v/>
      </c>
    </row>
    <row r="121" spans="2:14" s="11" customFormat="1" ht="12" customHeight="1" x14ac:dyDescent="0.2">
      <c r="B121" s="16">
        <f>IF(ISBLANK('3-Budget + REVISE'!B112),"",'3-Budget + REVISE'!B112)</f>
        <v>0</v>
      </c>
      <c r="C121" s="520">
        <f>IF('3-Budget + REVISE'!AE112=1,'3-Budget + REVISE'!I112,' 8-EXPENSE 5th Period'!C121)</f>
        <v>0</v>
      </c>
      <c r="D121" s="449"/>
      <c r="E121" s="450"/>
      <c r="F121" s="444"/>
      <c r="G121" s="445"/>
      <c r="H121" s="519"/>
      <c r="I121" s="520">
        <f>F121+' 8-EXPENSE 5th Period'!I121</f>
        <v>0</v>
      </c>
      <c r="J121" s="449"/>
      <c r="K121" s="450"/>
      <c r="L121" s="17" t="str">
        <f t="shared" si="16"/>
        <v/>
      </c>
      <c r="M121" s="113">
        <f t="shared" si="17"/>
        <v>0</v>
      </c>
      <c r="N121" s="15" t="str">
        <f t="shared" si="18"/>
        <v/>
      </c>
    </row>
    <row r="122" spans="2:14" s="11" customFormat="1" ht="12" customHeight="1" x14ac:dyDescent="0.2">
      <c r="B122" s="16">
        <f>IF(ISBLANK('3-Budget + REVISE'!B113),"",'3-Budget + REVISE'!B113)</f>
        <v>0</v>
      </c>
      <c r="C122" s="520">
        <f>IF('3-Budget + REVISE'!AE113=1,'3-Budget + REVISE'!I113,' 8-EXPENSE 5th Period'!C122)</f>
        <v>0</v>
      </c>
      <c r="D122" s="449"/>
      <c r="E122" s="450"/>
      <c r="F122" s="444"/>
      <c r="G122" s="445"/>
      <c r="H122" s="519"/>
      <c r="I122" s="520">
        <f>F122+' 8-EXPENSE 5th Period'!I122</f>
        <v>0</v>
      </c>
      <c r="J122" s="449"/>
      <c r="K122" s="450"/>
      <c r="L122" s="17" t="str">
        <f t="shared" si="16"/>
        <v/>
      </c>
      <c r="M122" s="113">
        <f t="shared" si="17"/>
        <v>0</v>
      </c>
      <c r="N122" s="15" t="str">
        <f t="shared" si="18"/>
        <v/>
      </c>
    </row>
    <row r="123" spans="2:14" s="11" customFormat="1" ht="12" customHeight="1" x14ac:dyDescent="0.2">
      <c r="B123" s="16">
        <f>IF(ISBLANK('3-Budget + REVISE'!B114),"",'3-Budget + REVISE'!B114)</f>
        <v>0</v>
      </c>
      <c r="C123" s="520">
        <f>IF('3-Budget + REVISE'!AE114=1,'3-Budget + REVISE'!I114,' 8-EXPENSE 5th Period'!C123)</f>
        <v>0</v>
      </c>
      <c r="D123" s="449"/>
      <c r="E123" s="450"/>
      <c r="F123" s="444"/>
      <c r="G123" s="445"/>
      <c r="H123" s="519"/>
      <c r="I123" s="520">
        <f>F123+' 8-EXPENSE 5th Period'!I123</f>
        <v>0</v>
      </c>
      <c r="J123" s="449"/>
      <c r="K123" s="450"/>
      <c r="L123" s="17" t="str">
        <f t="shared" si="16"/>
        <v/>
      </c>
      <c r="M123" s="113">
        <f t="shared" si="17"/>
        <v>0</v>
      </c>
      <c r="N123" s="15" t="str">
        <f t="shared" si="18"/>
        <v/>
      </c>
    </row>
    <row r="124" spans="2:14" s="11" customFormat="1" ht="12" customHeight="1" x14ac:dyDescent="0.2">
      <c r="B124" s="16">
        <f>IF(ISBLANK('3-Budget + REVISE'!B115),"",'3-Budget + REVISE'!B115)</f>
        <v>0</v>
      </c>
      <c r="C124" s="520">
        <f>IF('3-Budget + REVISE'!AE115=1,'3-Budget + REVISE'!I115,' 8-EXPENSE 5th Period'!C124)</f>
        <v>0</v>
      </c>
      <c r="D124" s="449"/>
      <c r="E124" s="450"/>
      <c r="F124" s="444"/>
      <c r="G124" s="445"/>
      <c r="H124" s="519"/>
      <c r="I124" s="520">
        <f>F124+' 8-EXPENSE 5th Period'!I124</f>
        <v>0</v>
      </c>
      <c r="J124" s="449"/>
      <c r="K124" s="450"/>
      <c r="L124" s="17" t="str">
        <f t="shared" si="16"/>
        <v/>
      </c>
      <c r="M124" s="113">
        <f t="shared" si="17"/>
        <v>0</v>
      </c>
      <c r="N124" s="15" t="str">
        <f t="shared" si="18"/>
        <v/>
      </c>
    </row>
    <row r="125" spans="2:14" s="11" customFormat="1" ht="12" customHeight="1" x14ac:dyDescent="0.2">
      <c r="B125" s="16">
        <f>IF(ISBLANK('3-Budget + REVISE'!B116),"",'3-Budget + REVISE'!B116)</f>
        <v>0</v>
      </c>
      <c r="C125" s="520">
        <f>IF('3-Budget + REVISE'!AE116=1,'3-Budget + REVISE'!I116,' 8-EXPENSE 5th Period'!C125)</f>
        <v>0</v>
      </c>
      <c r="D125" s="449"/>
      <c r="E125" s="450"/>
      <c r="F125" s="444"/>
      <c r="G125" s="445"/>
      <c r="H125" s="519"/>
      <c r="I125" s="520">
        <f>F125+' 8-EXPENSE 5th Period'!I125</f>
        <v>0</v>
      </c>
      <c r="J125" s="449"/>
      <c r="K125" s="450"/>
      <c r="L125" s="17" t="str">
        <f t="shared" si="16"/>
        <v/>
      </c>
      <c r="M125" s="113">
        <f t="shared" si="17"/>
        <v>0</v>
      </c>
      <c r="N125" s="15" t="str">
        <f t="shared" si="18"/>
        <v/>
      </c>
    </row>
    <row r="126" spans="2:14" s="11" customFormat="1" ht="12" customHeight="1" x14ac:dyDescent="0.2">
      <c r="B126" s="16">
        <f>IF(ISBLANK('3-Budget + REVISE'!B117),"",'3-Budget + REVISE'!B117)</f>
        <v>0</v>
      </c>
      <c r="C126" s="520">
        <f>IF('3-Budget + REVISE'!AE117=1,'3-Budget + REVISE'!I117,' 8-EXPENSE 5th Period'!C126)</f>
        <v>0</v>
      </c>
      <c r="D126" s="449"/>
      <c r="E126" s="450"/>
      <c r="F126" s="444"/>
      <c r="G126" s="445"/>
      <c r="H126" s="519"/>
      <c r="I126" s="520">
        <f>F126+' 8-EXPENSE 5th Period'!I126</f>
        <v>0</v>
      </c>
      <c r="J126" s="449"/>
      <c r="K126" s="450"/>
      <c r="L126" s="17" t="str">
        <f t="shared" si="16"/>
        <v/>
      </c>
      <c r="M126" s="113">
        <f t="shared" si="17"/>
        <v>0</v>
      </c>
      <c r="N126" s="15" t="str">
        <f t="shared" si="18"/>
        <v/>
      </c>
    </row>
    <row r="127" spans="2:14" s="11" customFormat="1" ht="12" customHeight="1" x14ac:dyDescent="0.2">
      <c r="B127" s="16">
        <f>IF(ISBLANK('3-Budget + REVISE'!B118),"",'3-Budget + REVISE'!B118)</f>
        <v>0</v>
      </c>
      <c r="C127" s="520">
        <f>IF('3-Budget + REVISE'!AE118=1,'3-Budget + REVISE'!I118,' 8-EXPENSE 5th Period'!C127)</f>
        <v>0</v>
      </c>
      <c r="D127" s="449"/>
      <c r="E127" s="450"/>
      <c r="F127" s="444"/>
      <c r="G127" s="445"/>
      <c r="H127" s="519"/>
      <c r="I127" s="520">
        <f>F127+' 8-EXPENSE 5th Period'!I127</f>
        <v>0</v>
      </c>
      <c r="J127" s="449"/>
      <c r="K127" s="450"/>
      <c r="L127" s="17" t="str">
        <f t="shared" si="16"/>
        <v/>
      </c>
      <c r="M127" s="113">
        <f t="shared" si="17"/>
        <v>0</v>
      </c>
      <c r="N127" s="15" t="str">
        <f t="shared" si="18"/>
        <v/>
      </c>
    </row>
    <row r="128" spans="2:14" s="11" customFormat="1" ht="12" customHeight="1" x14ac:dyDescent="0.2">
      <c r="B128" s="18">
        <f>IF(ISBLANK('3-Budget + REVISE'!B119),"",'3-Budget + REVISE'!B119)</f>
        <v>0</v>
      </c>
      <c r="C128" s="520">
        <f>IF('3-Budget + REVISE'!AE119=1,'3-Budget + REVISE'!I119,' 8-EXPENSE 5th Period'!C128)</f>
        <v>0</v>
      </c>
      <c r="D128" s="449"/>
      <c r="E128" s="450"/>
      <c r="F128" s="444"/>
      <c r="G128" s="445"/>
      <c r="H128" s="519"/>
      <c r="I128" s="520">
        <f>F128+' 8-EXPENSE 5th Period'!I128</f>
        <v>0</v>
      </c>
      <c r="J128" s="449"/>
      <c r="K128" s="450"/>
      <c r="L128" s="19" t="str">
        <f t="shared" si="16"/>
        <v/>
      </c>
      <c r="M128" s="114">
        <f t="shared" si="17"/>
        <v>0</v>
      </c>
      <c r="N128" s="15" t="str">
        <f t="shared" si="18"/>
        <v/>
      </c>
    </row>
    <row r="129" spans="2:14" s="11" customFormat="1" ht="12.95" customHeight="1" x14ac:dyDescent="0.2">
      <c r="B129" s="89" t="str">
        <f>IF(ISBLANK('3-Budget + REVISE'!B120),"",'3-Budget + REVISE'!B120)</f>
        <v>900 - Indirect Costs</v>
      </c>
      <c r="C129" s="571">
        <f>SUM(C130)</f>
        <v>0</v>
      </c>
      <c r="D129" s="571"/>
      <c r="E129" s="571"/>
      <c r="F129" s="571">
        <f t="shared" ref="F129" si="23">SUM(F130)</f>
        <v>0</v>
      </c>
      <c r="G129" s="571"/>
      <c r="H129" s="571"/>
      <c r="I129" s="571">
        <f t="shared" ref="I129" si="24">SUM(I130)</f>
        <v>0</v>
      </c>
      <c r="J129" s="571"/>
      <c r="K129" s="571"/>
      <c r="L129" s="108" t="str">
        <f>IF(C129&gt;0,I129/C129,"")</f>
        <v/>
      </c>
      <c r="M129" s="118">
        <f t="shared" si="17"/>
        <v>0</v>
      </c>
      <c r="N129" s="10" t="str">
        <f t="shared" si="18"/>
        <v/>
      </c>
    </row>
    <row r="130" spans="2:14" s="11" customFormat="1" ht="12" customHeight="1" x14ac:dyDescent="0.2">
      <c r="B130" s="13" t="str">
        <f>IF(ISBLANK('3-Budget + REVISE'!B121),"",'3-Budget + REVISE'!B121)</f>
        <v>use "Indirect Cost Calculator"</v>
      </c>
      <c r="C130" s="520">
        <f>IF('3-Budget + REVISE'!AE121=1,'3-Budget + REVISE'!I121,' 8-EXPENSE 5th Period'!C130)</f>
        <v>0</v>
      </c>
      <c r="D130" s="449"/>
      <c r="E130" s="450"/>
      <c r="F130" s="451"/>
      <c r="G130" s="452"/>
      <c r="H130" s="554"/>
      <c r="I130" s="520">
        <f>F130+' 8-EXPENSE 5th Period'!I130</f>
        <v>0</v>
      </c>
      <c r="J130" s="449"/>
      <c r="K130" s="450"/>
      <c r="L130" s="14" t="str">
        <f>IF(C130&gt;0,I130/C130,"")</f>
        <v/>
      </c>
      <c r="M130" s="112">
        <f>C130-I130</f>
        <v>0</v>
      </c>
      <c r="N130" s="15" t="str">
        <f>IF(M130&lt;0, "!", "")</f>
        <v/>
      </c>
    </row>
    <row r="131" spans="2:14" s="11" customFormat="1" ht="12.75" customHeight="1" thickBot="1" x14ac:dyDescent="0.25">
      <c r="B131" s="116" t="s">
        <v>94</v>
      </c>
      <c r="C131" s="489">
        <f>C17+C40++C63+C74+C85+C96+C107+C118+C129</f>
        <v>0</v>
      </c>
      <c r="D131" s="490"/>
      <c r="E131" s="491"/>
      <c r="F131" s="454">
        <f>F17+F40++F63+F74+F85+F96+F107+F118+F129</f>
        <v>0</v>
      </c>
      <c r="G131" s="455"/>
      <c r="H131" s="456"/>
      <c r="I131" s="489">
        <f>F131+' 8-EXPENSE 5th Period'!I131</f>
        <v>0</v>
      </c>
      <c r="J131" s="490"/>
      <c r="K131" s="491"/>
      <c r="L131" s="93" t="str">
        <f>IF(C131&gt;0,I131/C131,"")</f>
        <v/>
      </c>
      <c r="M131" s="115">
        <f>C131-I131</f>
        <v>0</v>
      </c>
      <c r="N131" s="15" t="str">
        <f>IF(M131&lt;0, "!", "")</f>
        <v/>
      </c>
    </row>
    <row r="132" spans="2:14" ht="16.5" customHeight="1" x14ac:dyDescent="0.2">
      <c r="B132" s="46" t="s">
        <v>26</v>
      </c>
      <c r="C132" s="509" t="str">
        <f>IF(C131&gt;0,IF(C131&gt;'3-Budget + REVISE'!C122,"OVER award",IF(C131&lt;'3-Budget + REVISE'!C122,"UNDER award",""))," ")</f>
        <v xml:space="preserve"> </v>
      </c>
      <c r="D132" s="509"/>
      <c r="E132" s="509"/>
      <c r="F132" s="256"/>
      <c r="G132" s="256"/>
      <c r="H132" s="256"/>
      <c r="I132" s="256"/>
      <c r="J132" s="290" t="str">
        <f>J6</f>
        <v>6th Period</v>
      </c>
      <c r="K132" s="507" t="s">
        <v>20</v>
      </c>
      <c r="L132" s="508"/>
      <c r="M132" s="508"/>
    </row>
    <row r="133" spans="2:14" x14ac:dyDescent="0.2">
      <c r="B133" s="545"/>
      <c r="C133" s="546"/>
      <c r="D133" s="546"/>
      <c r="E133" s="546"/>
      <c r="F133" s="546"/>
      <c r="G133" s="546"/>
      <c r="H133" s="546"/>
      <c r="I133" s="546"/>
      <c r="J133" s="546"/>
      <c r="K133" s="546"/>
      <c r="L133" s="546"/>
      <c r="M133" s="547"/>
    </row>
    <row r="134" spans="2:14" x14ac:dyDescent="0.2">
      <c r="B134" s="548"/>
      <c r="C134" s="549"/>
      <c r="D134" s="549"/>
      <c r="E134" s="549"/>
      <c r="F134" s="549"/>
      <c r="G134" s="549"/>
      <c r="H134" s="549"/>
      <c r="I134" s="549"/>
      <c r="J134" s="549"/>
      <c r="K134" s="549"/>
      <c r="L134" s="549"/>
      <c r="M134" s="550"/>
    </row>
    <row r="135" spans="2:14" x14ac:dyDescent="0.2">
      <c r="B135" s="548"/>
      <c r="C135" s="549"/>
      <c r="D135" s="549"/>
      <c r="E135" s="549"/>
      <c r="F135" s="549"/>
      <c r="G135" s="549"/>
      <c r="H135" s="549"/>
      <c r="I135" s="549"/>
      <c r="J135" s="549"/>
      <c r="K135" s="549"/>
      <c r="L135" s="549"/>
      <c r="M135" s="550"/>
    </row>
    <row r="136" spans="2:14" x14ac:dyDescent="0.2">
      <c r="B136" s="551"/>
      <c r="C136" s="552"/>
      <c r="D136" s="552"/>
      <c r="E136" s="552"/>
      <c r="F136" s="552"/>
      <c r="G136" s="552"/>
      <c r="H136" s="552"/>
      <c r="I136" s="552"/>
      <c r="J136" s="552"/>
      <c r="K136" s="552"/>
      <c r="L136" s="552"/>
      <c r="M136" s="553"/>
    </row>
  </sheetData>
  <sheetProtection algorithmName="SHA-512" hashValue="jfhdSVKO2vhjqtzt+pyNapeOwMm2hXhhzcYIoBTt2IbNynTRWo6fpckVYiji/VU80gYXCOXV2MgQ8Oj+Do5gSA==" saltValue="Tti8B/VChybRmSk2ssqAug==" spinCount="100000" sheet="1" objects="1" scenarios="1"/>
  <mergeCells count="379">
    <mergeCell ref="I51:K51"/>
    <mergeCell ref="I52:K52"/>
    <mergeCell ref="I53:K53"/>
    <mergeCell ref="I42:K42"/>
    <mergeCell ref="I43:K43"/>
    <mergeCell ref="I44:K44"/>
    <mergeCell ref="I45:K45"/>
    <mergeCell ref="I46:K46"/>
    <mergeCell ref="I47:K47"/>
    <mergeCell ref="I48:K48"/>
    <mergeCell ref="I49:K49"/>
    <mergeCell ref="I50:K50"/>
    <mergeCell ref="C51:E51"/>
    <mergeCell ref="C52:E52"/>
    <mergeCell ref="C53:E53"/>
    <mergeCell ref="F42:H42"/>
    <mergeCell ref="F43:H43"/>
    <mergeCell ref="F44:H44"/>
    <mergeCell ref="F45:H45"/>
    <mergeCell ref="F46:H46"/>
    <mergeCell ref="F47:H47"/>
    <mergeCell ref="F48:H48"/>
    <mergeCell ref="F49:H49"/>
    <mergeCell ref="F50:H50"/>
    <mergeCell ref="F51:H51"/>
    <mergeCell ref="F52:H52"/>
    <mergeCell ref="F53:H53"/>
    <mergeCell ref="C42:E42"/>
    <mergeCell ref="C43:E43"/>
    <mergeCell ref="C44:E44"/>
    <mergeCell ref="C45:E45"/>
    <mergeCell ref="C46:E46"/>
    <mergeCell ref="C47:E47"/>
    <mergeCell ref="C48:E48"/>
    <mergeCell ref="C49:E49"/>
    <mergeCell ref="C50:E50"/>
    <mergeCell ref="F25:H25"/>
    <mergeCell ref="F26:H26"/>
    <mergeCell ref="F27:H27"/>
    <mergeCell ref="F28:H28"/>
    <mergeCell ref="F29:H29"/>
    <mergeCell ref="F30:H30"/>
    <mergeCell ref="I19:K19"/>
    <mergeCell ref="I20:K20"/>
    <mergeCell ref="I21:K21"/>
    <mergeCell ref="I22:K22"/>
    <mergeCell ref="I23:K23"/>
    <mergeCell ref="I24:K24"/>
    <mergeCell ref="I25:K25"/>
    <mergeCell ref="I26:K26"/>
    <mergeCell ref="I27:K27"/>
    <mergeCell ref="I28:K28"/>
    <mergeCell ref="I29:K29"/>
    <mergeCell ref="I30:K30"/>
    <mergeCell ref="B1:B2"/>
    <mergeCell ref="C2:M2"/>
    <mergeCell ref="B3:M3"/>
    <mergeCell ref="B4:D4"/>
    <mergeCell ref="F4:H4"/>
    <mergeCell ref="J4:M4"/>
    <mergeCell ref="C19:E19"/>
    <mergeCell ref="C20:E20"/>
    <mergeCell ref="C21:E21"/>
    <mergeCell ref="F19:H19"/>
    <mergeCell ref="F20:H20"/>
    <mergeCell ref="F21:H21"/>
    <mergeCell ref="B8:D8"/>
    <mergeCell ref="F8:M8"/>
    <mergeCell ref="B9:E9"/>
    <mergeCell ref="F9:G9"/>
    <mergeCell ref="B10:D10"/>
    <mergeCell ref="F10:M10"/>
    <mergeCell ref="F5:H5"/>
    <mergeCell ref="J5:M5"/>
    <mergeCell ref="B6:D6"/>
    <mergeCell ref="F6:G6"/>
    <mergeCell ref="J6:M6"/>
    <mergeCell ref="B7:D7"/>
    <mergeCell ref="F7:H7"/>
    <mergeCell ref="J7:M7"/>
    <mergeCell ref="B15:F15"/>
    <mergeCell ref="C16:E16"/>
    <mergeCell ref="F16:H16"/>
    <mergeCell ref="I16:K16"/>
    <mergeCell ref="C17:E17"/>
    <mergeCell ref="F17:H17"/>
    <mergeCell ref="I17:K17"/>
    <mergeCell ref="F11:G11"/>
    <mergeCell ref="B12:D12"/>
    <mergeCell ref="F12:M12"/>
    <mergeCell ref="B13:D13"/>
    <mergeCell ref="F13:M13"/>
    <mergeCell ref="B14:D14"/>
    <mergeCell ref="F14:M14"/>
    <mergeCell ref="C32:E32"/>
    <mergeCell ref="F32:H32"/>
    <mergeCell ref="I32:K32"/>
    <mergeCell ref="C33:E33"/>
    <mergeCell ref="F33:H33"/>
    <mergeCell ref="I33:K33"/>
    <mergeCell ref="C18:E18"/>
    <mergeCell ref="F18:H18"/>
    <mergeCell ref="I18:K18"/>
    <mergeCell ref="C31:E31"/>
    <mergeCell ref="F31:H31"/>
    <mergeCell ref="I31:K31"/>
    <mergeCell ref="C22:E22"/>
    <mergeCell ref="C23:E23"/>
    <mergeCell ref="C24:E24"/>
    <mergeCell ref="C25:E25"/>
    <mergeCell ref="C26:E26"/>
    <mergeCell ref="C27:E27"/>
    <mergeCell ref="C28:E28"/>
    <mergeCell ref="C29:E29"/>
    <mergeCell ref="C30:E30"/>
    <mergeCell ref="F22:H22"/>
    <mergeCell ref="F23:H23"/>
    <mergeCell ref="F24:H24"/>
    <mergeCell ref="C36:E36"/>
    <mergeCell ref="F36:H36"/>
    <mergeCell ref="I36:K36"/>
    <mergeCell ref="C37:E37"/>
    <mergeCell ref="F37:H37"/>
    <mergeCell ref="I37:K37"/>
    <mergeCell ref="C34:E34"/>
    <mergeCell ref="F34:H34"/>
    <mergeCell ref="I34:K34"/>
    <mergeCell ref="C35:E35"/>
    <mergeCell ref="F35:H35"/>
    <mergeCell ref="I35:K35"/>
    <mergeCell ref="C40:E40"/>
    <mergeCell ref="F40:H40"/>
    <mergeCell ref="I40:K40"/>
    <mergeCell ref="C41:E41"/>
    <mergeCell ref="F41:H41"/>
    <mergeCell ref="I41:K41"/>
    <mergeCell ref="C38:E38"/>
    <mergeCell ref="F38:H38"/>
    <mergeCell ref="I38:K38"/>
    <mergeCell ref="C39:E39"/>
    <mergeCell ref="F39:H39"/>
    <mergeCell ref="I39:K39"/>
    <mergeCell ref="C56:E56"/>
    <mergeCell ref="F56:H56"/>
    <mergeCell ref="I56:K56"/>
    <mergeCell ref="C57:E57"/>
    <mergeCell ref="F57:H57"/>
    <mergeCell ref="I57:K57"/>
    <mergeCell ref="C54:E54"/>
    <mergeCell ref="F54:H54"/>
    <mergeCell ref="I54:K54"/>
    <mergeCell ref="C55:E55"/>
    <mergeCell ref="F55:H55"/>
    <mergeCell ref="I55:K55"/>
    <mergeCell ref="C60:E60"/>
    <mergeCell ref="F60:H60"/>
    <mergeCell ref="I60:K60"/>
    <mergeCell ref="C61:E61"/>
    <mergeCell ref="F61:H61"/>
    <mergeCell ref="I61:K61"/>
    <mergeCell ref="C58:E58"/>
    <mergeCell ref="F58:H58"/>
    <mergeCell ref="I58:K58"/>
    <mergeCell ref="C59:E59"/>
    <mergeCell ref="F59:H59"/>
    <mergeCell ref="I59:K59"/>
    <mergeCell ref="C64:E64"/>
    <mergeCell ref="F64:H64"/>
    <mergeCell ref="I64:K64"/>
    <mergeCell ref="C65:E65"/>
    <mergeCell ref="F65:H65"/>
    <mergeCell ref="I65:K65"/>
    <mergeCell ref="C62:E62"/>
    <mergeCell ref="F62:H62"/>
    <mergeCell ref="I62:K62"/>
    <mergeCell ref="C63:E63"/>
    <mergeCell ref="F63:H63"/>
    <mergeCell ref="I63:K63"/>
    <mergeCell ref="C68:E68"/>
    <mergeCell ref="F68:H68"/>
    <mergeCell ref="I68:K68"/>
    <mergeCell ref="C69:E69"/>
    <mergeCell ref="F69:H69"/>
    <mergeCell ref="I69:K69"/>
    <mergeCell ref="C66:E66"/>
    <mergeCell ref="F66:H66"/>
    <mergeCell ref="I66:K66"/>
    <mergeCell ref="C67:E67"/>
    <mergeCell ref="F67:H67"/>
    <mergeCell ref="I67:K67"/>
    <mergeCell ref="C72:E72"/>
    <mergeCell ref="F72:H72"/>
    <mergeCell ref="I72:K72"/>
    <mergeCell ref="C73:E73"/>
    <mergeCell ref="F73:H73"/>
    <mergeCell ref="I73:K73"/>
    <mergeCell ref="C70:E70"/>
    <mergeCell ref="F70:H70"/>
    <mergeCell ref="I70:K70"/>
    <mergeCell ref="C71:E71"/>
    <mergeCell ref="F71:H71"/>
    <mergeCell ref="I71:K71"/>
    <mergeCell ref="C76:E76"/>
    <mergeCell ref="F76:H76"/>
    <mergeCell ref="I76:K76"/>
    <mergeCell ref="C77:E77"/>
    <mergeCell ref="F77:H77"/>
    <mergeCell ref="I77:K77"/>
    <mergeCell ref="C74:E74"/>
    <mergeCell ref="F74:H74"/>
    <mergeCell ref="I74:K74"/>
    <mergeCell ref="C75:E75"/>
    <mergeCell ref="F75:H75"/>
    <mergeCell ref="I75:K75"/>
    <mergeCell ref="C80:E80"/>
    <mergeCell ref="F80:H80"/>
    <mergeCell ref="I80:K80"/>
    <mergeCell ref="C81:E81"/>
    <mergeCell ref="F81:H81"/>
    <mergeCell ref="I81:K81"/>
    <mergeCell ref="C78:E78"/>
    <mergeCell ref="F78:H78"/>
    <mergeCell ref="I78:K78"/>
    <mergeCell ref="C79:E79"/>
    <mergeCell ref="F79:H79"/>
    <mergeCell ref="I79:K79"/>
    <mergeCell ref="C84:E84"/>
    <mergeCell ref="F84:H84"/>
    <mergeCell ref="I84:K84"/>
    <mergeCell ref="C85:E85"/>
    <mergeCell ref="F85:H85"/>
    <mergeCell ref="I85:K85"/>
    <mergeCell ref="C82:E82"/>
    <mergeCell ref="F82:H82"/>
    <mergeCell ref="I82:K82"/>
    <mergeCell ref="C83:E83"/>
    <mergeCell ref="F83:H83"/>
    <mergeCell ref="I83:K83"/>
    <mergeCell ref="C88:E88"/>
    <mergeCell ref="F88:H88"/>
    <mergeCell ref="I88:K88"/>
    <mergeCell ref="C89:E89"/>
    <mergeCell ref="F89:H89"/>
    <mergeCell ref="I89:K89"/>
    <mergeCell ref="C86:E86"/>
    <mergeCell ref="F86:H86"/>
    <mergeCell ref="I86:K86"/>
    <mergeCell ref="C87:E87"/>
    <mergeCell ref="F87:H87"/>
    <mergeCell ref="I87:K87"/>
    <mergeCell ref="C92:E92"/>
    <mergeCell ref="F92:H92"/>
    <mergeCell ref="I92:K92"/>
    <mergeCell ref="C93:E93"/>
    <mergeCell ref="F93:H93"/>
    <mergeCell ref="I93:K93"/>
    <mergeCell ref="C90:E90"/>
    <mergeCell ref="F90:H90"/>
    <mergeCell ref="I90:K90"/>
    <mergeCell ref="C91:E91"/>
    <mergeCell ref="F91:H91"/>
    <mergeCell ref="I91:K91"/>
    <mergeCell ref="C96:E96"/>
    <mergeCell ref="F96:H96"/>
    <mergeCell ref="I96:K96"/>
    <mergeCell ref="C97:E97"/>
    <mergeCell ref="F97:H97"/>
    <mergeCell ref="I97:K97"/>
    <mergeCell ref="C94:E94"/>
    <mergeCell ref="F94:H94"/>
    <mergeCell ref="I94:K94"/>
    <mergeCell ref="C95:E95"/>
    <mergeCell ref="F95:H95"/>
    <mergeCell ref="I95:K95"/>
    <mergeCell ref="C100:E100"/>
    <mergeCell ref="F100:H100"/>
    <mergeCell ref="I100:K100"/>
    <mergeCell ref="C101:E101"/>
    <mergeCell ref="F101:H101"/>
    <mergeCell ref="I101:K101"/>
    <mergeCell ref="C98:E98"/>
    <mergeCell ref="F98:H98"/>
    <mergeCell ref="I98:K98"/>
    <mergeCell ref="C99:E99"/>
    <mergeCell ref="F99:H99"/>
    <mergeCell ref="I99:K99"/>
    <mergeCell ref="C104:E104"/>
    <mergeCell ref="F104:H104"/>
    <mergeCell ref="I104:K104"/>
    <mergeCell ref="C105:E105"/>
    <mergeCell ref="F105:H105"/>
    <mergeCell ref="I105:K105"/>
    <mergeCell ref="C102:E102"/>
    <mergeCell ref="F102:H102"/>
    <mergeCell ref="I102:K102"/>
    <mergeCell ref="C103:E103"/>
    <mergeCell ref="F103:H103"/>
    <mergeCell ref="I103:K103"/>
    <mergeCell ref="C108:E108"/>
    <mergeCell ref="F108:H108"/>
    <mergeCell ref="I108:K108"/>
    <mergeCell ref="C109:E109"/>
    <mergeCell ref="F109:H109"/>
    <mergeCell ref="I109:K109"/>
    <mergeCell ref="C106:E106"/>
    <mergeCell ref="F106:H106"/>
    <mergeCell ref="I106:K106"/>
    <mergeCell ref="C107:E107"/>
    <mergeCell ref="F107:H107"/>
    <mergeCell ref="I107:K107"/>
    <mergeCell ref="C112:E112"/>
    <mergeCell ref="F112:H112"/>
    <mergeCell ref="I112:K112"/>
    <mergeCell ref="C113:E113"/>
    <mergeCell ref="F113:H113"/>
    <mergeCell ref="I113:K113"/>
    <mergeCell ref="C110:E110"/>
    <mergeCell ref="F110:H110"/>
    <mergeCell ref="I110:K110"/>
    <mergeCell ref="C111:E111"/>
    <mergeCell ref="F111:H111"/>
    <mergeCell ref="I111:K111"/>
    <mergeCell ref="C116:E116"/>
    <mergeCell ref="F116:H116"/>
    <mergeCell ref="I116:K116"/>
    <mergeCell ref="C117:E117"/>
    <mergeCell ref="F117:H117"/>
    <mergeCell ref="I117:K117"/>
    <mergeCell ref="C114:E114"/>
    <mergeCell ref="F114:H114"/>
    <mergeCell ref="I114:K114"/>
    <mergeCell ref="C115:E115"/>
    <mergeCell ref="F115:H115"/>
    <mergeCell ref="I115:K115"/>
    <mergeCell ref="C120:E120"/>
    <mergeCell ref="F120:H120"/>
    <mergeCell ref="I120:K120"/>
    <mergeCell ref="C121:E121"/>
    <mergeCell ref="F121:H121"/>
    <mergeCell ref="I121:K121"/>
    <mergeCell ref="C118:E118"/>
    <mergeCell ref="F118:H118"/>
    <mergeCell ref="I118:K118"/>
    <mergeCell ref="C119:E119"/>
    <mergeCell ref="F119:H119"/>
    <mergeCell ref="I119:K119"/>
    <mergeCell ref="C124:E124"/>
    <mergeCell ref="F124:H124"/>
    <mergeCell ref="I124:K124"/>
    <mergeCell ref="C125:E125"/>
    <mergeCell ref="F125:H125"/>
    <mergeCell ref="I125:K125"/>
    <mergeCell ref="C122:E122"/>
    <mergeCell ref="F122:H122"/>
    <mergeCell ref="I122:K122"/>
    <mergeCell ref="C123:E123"/>
    <mergeCell ref="F123:H123"/>
    <mergeCell ref="I123:K123"/>
    <mergeCell ref="C128:E128"/>
    <mergeCell ref="F128:H128"/>
    <mergeCell ref="I128:K128"/>
    <mergeCell ref="C129:E129"/>
    <mergeCell ref="F129:H129"/>
    <mergeCell ref="I129:K129"/>
    <mergeCell ref="C126:E126"/>
    <mergeCell ref="F126:H126"/>
    <mergeCell ref="I126:K126"/>
    <mergeCell ref="C127:E127"/>
    <mergeCell ref="F127:H127"/>
    <mergeCell ref="I127:K127"/>
    <mergeCell ref="C132:E132"/>
    <mergeCell ref="K132:M132"/>
    <mergeCell ref="B133:M136"/>
    <mergeCell ref="C130:E130"/>
    <mergeCell ref="F130:H130"/>
    <mergeCell ref="I130:K130"/>
    <mergeCell ref="C131:E131"/>
    <mergeCell ref="F131:H131"/>
    <mergeCell ref="I131:K131"/>
  </mergeCells>
  <printOptions horizontalCentered="1" verticalCentered="1"/>
  <pageMargins left="0" right="0" top="0.25" bottom="0.25" header="0.3" footer="0.3"/>
  <pageSetup scale="80"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ink to Secure Content" ma:contentTypeID="0x01010A00C4E33B441B42B3408F806AC8713CBB0F" ma:contentTypeVersion="26" ma:contentTypeDescription="PROCUREMENT STAFF USE ONLY.&#10;This will be used only for Competitive Procurements that are held in a secured library due to contractor access requirements." ma:contentTypeScope="" ma:versionID="1892ff6b3aca06e571c428ff638a95d1">
  <xsd:schema xmlns:xsd="http://www.w3.org/2001/XMLSchema" xmlns:xs="http://www.w3.org/2001/XMLSchema" xmlns:p="http://schemas.microsoft.com/office/2006/metadata/properties" xmlns:ns1="145fd85a-e86f-4392-ab15-fd3ffc15a3e1" xmlns:ns2="http://schemas.microsoft.com/sharepoint/v3" xmlns:ns3="e3709f45-ee57-4ddf-8078-855eb8d761aa" xmlns:ns4="http://schemas.microsoft.com/sharepoint/v4" targetNamespace="http://schemas.microsoft.com/office/2006/metadata/properties" ma:root="true" ma:fieldsID="be02e8d2d5f1b1b46fb9aa810973dafe" ns1:_="" ns2:_="" ns3:_="" ns4:_="">
    <xsd:import namespace="145fd85a-e86f-4392-ab15-fd3ffc15a3e1"/>
    <xsd:import namespace="http://schemas.microsoft.com/sharepoint/v3"/>
    <xsd:import namespace="e3709f45-ee57-4ddf-8078-855eb8d761aa"/>
    <xsd:import namespace="http://schemas.microsoft.com/sharepoint/v4"/>
    <xsd:element name="properties">
      <xsd:complexType>
        <xsd:sequence>
          <xsd:element name="documentManagement">
            <xsd:complexType>
              <xsd:all>
                <xsd:element ref="ns1:Attachments_x003f_" minOccurs="0"/>
                <xsd:element ref="ns1:Divisions" minOccurs="0"/>
                <xsd:element ref="ns1:Programs" minOccurs="0"/>
                <xsd:element ref="ns1:Bid_x0020_Type" minOccurs="0"/>
                <xsd:element ref="ns1:Deviation" minOccurs="0"/>
                <xsd:element ref="ns1:RFP_x0020_Status" minOccurs="0"/>
                <xsd:element ref="ns1:RFP_x0020_Contacts" minOccurs="0"/>
                <xsd:element ref="ns1:Buyer" minOccurs="0"/>
                <xsd:element ref="ns1:Contract_x0020_Exp._x0020_Date" minOccurs="0"/>
                <xsd:element ref="ns1:E1_x0020__x0023_" minOccurs="0"/>
                <xsd:element ref="ns1:Est._x0020__x0024__x0020_Amount" minOccurs="0"/>
                <xsd:element ref="ns3:Legal_x0020_Approval" minOccurs="0"/>
                <xsd:element ref="ns1:SPB_x0020_Processed" minOccurs="0"/>
                <xsd:element ref="ns1:Stakeholders" minOccurs="0"/>
                <xsd:element ref="ns1:Target_x0020_Date" minOccurs="0"/>
                <xsd:element ref="ns1:DAS_x0020_Buyer" minOccurs="0"/>
                <xsd:element ref="ns1:DAS_x0020_Status" minOccurs="0"/>
                <xsd:element ref="ns1:Funding_x0020_Source" minOccurs="0"/>
                <xsd:element ref="ns2:DocumentSetDescription" minOccurs="0"/>
                <xsd:element ref="ns1:Date_x0020_Sent_x0020_for_x0020_PROC_x0020_Review" minOccurs="0"/>
                <xsd:element ref="ns1:Release_x0020_Date" minOccurs="0"/>
                <xsd:element ref="ns1:Cost_x0020_Avoidance_x0020_Method" minOccurs="0"/>
                <xsd:element ref="ns1:Cost_x0020_Avoidance" minOccurs="0"/>
                <xsd:element ref="ns4:IconOverlay" minOccurs="0"/>
                <xsd:element ref="ns2:RoutingRuleDescription" minOccurs="0"/>
                <xsd:element ref="ns1:SharedWithUsers" minOccurs="0"/>
                <xsd:element ref="ns3:Date_x0020_sent_x0020_to_x0020_DAS" minOccurs="0"/>
                <xsd:element ref="ns3:Backup_x0020_Buyer" minOccurs="0"/>
                <xsd:element ref="ns3:Lead_x0020_OPG_x0020_Conta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5fd85a-e86f-4392-ab15-fd3ffc15a3e1" elementFormDefault="qualified">
    <xsd:import namespace="http://schemas.microsoft.com/office/2006/documentManagement/types"/>
    <xsd:import namespace="http://schemas.microsoft.com/office/infopath/2007/PartnerControls"/>
    <xsd:element name="Attachments_x003f_" ma:index="0" nillable="true" ma:displayName="Final Attachment" ma:description="Does this attachment need to be included with final version?" ma:format="Dropdown" ma:internalName="Attachments_x003F_">
      <xsd:simpleType>
        <xsd:restriction base="dms:Choice">
          <xsd:enumeration value="Yes, Final Document"/>
          <xsd:enumeration value="No, But Retain Here"/>
          <xsd:enumeration value="Supporting Information"/>
          <xsd:enumeration value="To Be Removed"/>
        </xsd:restriction>
      </xsd:simpleType>
    </xsd:element>
    <xsd:element name="Divisions" ma:index="1" nillable="true" ma:displayName="Divisions" ma:description="Field used in Competitive Procurement - RFPS" ma:internalName="Divisions" ma:readOnly="false">
      <xsd:complexType>
        <xsd:complexContent>
          <xsd:extension base="dms:MultiChoice">
            <xsd:sequence>
              <xsd:element name="Value" maxOccurs="unbounded" minOccurs="0" nillable="true">
                <xsd:simpleType>
                  <xsd:restriction base="dms:Choice">
                    <xsd:enumeration value="Behavioral Health"/>
                    <xsd:enumeration value="Child &amp; Family Services"/>
                    <xsd:enumeration value="Developmental Disabilities"/>
                    <xsd:enumeration value="Public Health"/>
                    <xsd:enumeration value="MLTC"/>
                    <xsd:enumeration value="Operations"/>
                  </xsd:restriction>
                </xsd:simpleType>
              </xsd:element>
            </xsd:sequence>
          </xsd:extension>
        </xsd:complexContent>
      </xsd:complexType>
    </xsd:element>
    <xsd:element name="Programs" ma:index="2" nillable="true" ma:displayName="Programs" ma:description="Do not include division name, specific program(s) impacted" ma:internalName="Programs" ma:readOnly="false">
      <xsd:simpleType>
        <xsd:restriction base="dms:Text">
          <xsd:maxLength value="255"/>
        </xsd:restriction>
      </xsd:simpleType>
    </xsd:element>
    <xsd:element name="Bid_x0020_Type" ma:index="4" nillable="true" ma:displayName="Bid Type" ma:format="Dropdown" ma:internalName="Bid_x0020_Type">
      <xsd:simpleType>
        <xsd:restriction base="dms:Choice">
          <xsd:enumeration value="Draft RFP"/>
          <xsd:enumeration value="RFP"/>
          <xsd:enumeration value="RFP Cost Only"/>
          <xsd:enumeration value="RFI"/>
          <xsd:enumeration value="RFA - Subaward"/>
          <xsd:enumeration value="RFA – State Funds Grant"/>
          <xsd:enumeration value="ITB"/>
          <xsd:enumeration value="Deviation"/>
          <xsd:enumeration value="POOL"/>
          <xsd:enumeration value="Future"/>
          <xsd:enumeration value="Quote Request"/>
        </xsd:restriction>
      </xsd:simpleType>
    </xsd:element>
    <xsd:element name="Deviation" ma:index="5" nillable="true" ma:displayName="Deviation" ma:description="Type of Deviation" ma:format="Dropdown" ma:internalName="Deviation" ma:readOnly="false">
      <xsd:simpleType>
        <xsd:restriction base="dms:Choice">
          <xsd:enumeration value="Yes"/>
          <xsd:enumeration value="No"/>
          <xsd:enumeration value="True"/>
          <xsd:enumeration value="False"/>
          <xsd:enumeration value="Sole Source (location)"/>
          <xsd:enumeration value="Sole Source (uniqueness)"/>
          <xsd:enumeration value="Emergency"/>
          <xsd:enumeration value="Emergency (DHHS new policy)"/>
          <xsd:enumeration value="GSA"/>
          <xsd:enumeration value="Coop or CompBid Add on"/>
          <xsd:enumeration value="Other"/>
        </xsd:restriction>
      </xsd:simpleType>
    </xsd:element>
    <xsd:element name="RFP_x0020_Status" ma:index="6" nillable="true" ma:displayName="DHHS Status" ma:description="DHHS Internal Status" ma:format="Dropdown" ma:internalName="RFP_x0020_Status" ma:readOnly="false">
      <xsd:simpleType>
        <xsd:restriction base="dms:Choice">
          <xsd:enumeration value="Drafting"/>
          <xsd:enumeration value="Procurement Review"/>
          <xsd:enumeration value="Legal Review"/>
          <xsd:enumeration value="Return for Edit"/>
          <xsd:enumeration value="OK to Load"/>
          <xsd:enumeration value="Deviation Review"/>
          <xsd:enumeration value="Out for Signature"/>
          <xsd:enumeration value="with DAS"/>
          <xsd:enumeration value="Completed"/>
          <xsd:enumeration value="Rejected"/>
          <xsd:enumeration value="ON HOLD"/>
        </xsd:restriction>
      </xsd:simpleType>
    </xsd:element>
    <xsd:element name="RFP_x0020_Contacts" ma:index="7" nillable="true" ma:displayName="Division Contacts" ma:description="Primary Division Contact(s). Updates, Questions, Meetings, etc managed by those listed here." ma:list="UserInfo" ma:SharePointGroup="0" ma:internalName="RFP_x0020_Contac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uyer" ma:index="8" nillable="true" ma:displayName="Buyer" ma:description="DHHS Buyer assignment - UPDATED BY PROCUREMENT ONLY" ma:list="UserInfo" ma:SharePointGroup="0" ma:internalName="Buyer"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ract_x0020_Exp._x0020_Date" ma:index="9" nillable="true" ma:displayName="Contract Exp. Date" ma:description="If an existing contract is in place the date in which it expires" ma:format="DateOnly" ma:internalName="Contract_x0020_Exp_x002e__x0020_Date" ma:readOnly="false">
      <xsd:simpleType>
        <xsd:restriction base="dms:DateTime"/>
      </xsd:simpleType>
    </xsd:element>
    <xsd:element name="E1_x0020__x0023_" ma:index="10" nillable="true" ma:displayName="E1 #" ma:description="List of any document numbers used within E1, separate numbers and doc type with a period &quot;.&quot;" ma:internalName="E1_x0020__x0023_" ma:readOnly="false">
      <xsd:simpleType>
        <xsd:restriction base="dms:Text">
          <xsd:maxLength value="255"/>
        </xsd:restriction>
      </xsd:simpleType>
    </xsd:element>
    <xsd:element name="Est._x0020__x0024__x0020_Amount" ma:index="11" nillable="true" ma:displayName="Est. $ Amount" ma:description="Estimated total value - including all optional renewal years" ma:LCID="1033" ma:internalName="Est_x002e__x0020__x0024__x0020_Amount" ma:readOnly="false">
      <xsd:simpleType>
        <xsd:restriction base="dms:Currency"/>
      </xsd:simpleType>
    </xsd:element>
    <xsd:element name="SPB_x0020_Processed" ma:index="13" nillable="true" ma:displayName="Processed By" ma:description="SPB (DAS) or Agency (DHHS)" ma:format="Dropdown" ma:internalName="SPB_x0020_Processed">
      <xsd:simpleType>
        <xsd:restriction base="dms:Choice">
          <xsd:enumeration value="SPB"/>
          <xsd:enumeration value="Agency"/>
        </xsd:restriction>
      </xsd:simpleType>
    </xsd:element>
    <xsd:element name="Stakeholders" ma:index="14" nillable="true" ma:displayName="Contributors" ma:description="Any person(s) that will be involved in the review/editing of documents, to include evaluators, approvers, division contacts, etc. All internal parties must be listed here AND on the DHHS checklist" ma:list="UserInfo" ma:SharePointGroup="0" ma:internalName="Stakeholders"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rget_x0020_Date" ma:index="15" nillable="true" ma:displayName="Target Date" ma:description="Date targeted for all internal reviews/approvals to be completed, anticipated date to be sent to SPB for review/posting" ma:format="DateOnly" ma:internalName="Target_x0020_Date" ma:readOnly="false">
      <xsd:simpleType>
        <xsd:restriction base="dms:DateTime"/>
      </xsd:simpleType>
    </xsd:element>
    <xsd:element name="DAS_x0020_Buyer" ma:index="16" nillable="true" ma:displayName="DAS Buyer" ma:description="State Purchasing Buyer Assignment" ma:internalName="DAS_x0020_Buyer" ma:readOnly="false">
      <xsd:simpleType>
        <xsd:restriction base="dms:Text">
          <xsd:maxLength value="255"/>
        </xsd:restriction>
      </xsd:simpleType>
    </xsd:element>
    <xsd:element name="DAS_x0020_Status" ma:index="17" nillable="true" ma:displayName="DAS Status" ma:description="DHHS Internal Status" ma:format="Dropdown" ma:internalName="DAS_x0020_Status" ma:readOnly="false">
      <xsd:simpleType>
        <xsd:restriction base="dms:Choice">
          <xsd:enumeration value="DAS Review"/>
          <xsd:enumeration value="Bid Posted"/>
          <xsd:enumeration value="Q &amp; A Period"/>
          <xsd:enumeration value="Amended Bid"/>
          <xsd:enumeration value="Bid Closed"/>
          <xsd:enumeration value="Tech Evaluations"/>
          <xsd:enumeration value="Cost Evaluations"/>
          <xsd:enumeration value="Award Recommend Sent"/>
          <xsd:enumeration value="Protested"/>
          <xsd:enumeration value="Awarded"/>
          <xsd:enumeration value="Rejected"/>
        </xsd:restriction>
      </xsd:simpleType>
    </xsd:element>
    <xsd:element name="Funding_x0020_Source" ma:index="19" nillable="true" ma:displayName="Funding Source" ma:description="Type of funds to be used. For Cash/General funds select State" ma:format="Dropdown" ma:internalName="Funding_x0020_Source" ma:readOnly="false">
      <xsd:simpleType>
        <xsd:restriction base="dms:Choice">
          <xsd:enumeration value="state funds"/>
          <xsd:enumeration value="federal funds"/>
          <xsd:enumeration value="state and federal funds"/>
        </xsd:restriction>
      </xsd:simpleType>
    </xsd:element>
    <xsd:element name="Date_x0020_Sent_x0020_for_x0020_PROC_x0020_Review" ma:index="21" nillable="true" ma:displayName="Date Sent for PROC Review" ma:description="PROCUREMNET UPDATE ONLY!&#10;Date request was initially sent to Procurement for review." ma:format="DateOnly" ma:internalName="Date_x0020_Sent_x0020_for_x0020_PROC_x0020_Review" ma:readOnly="false">
      <xsd:simpleType>
        <xsd:restriction base="dms:DateTime"/>
      </xsd:simpleType>
    </xsd:element>
    <xsd:element name="Release_x0020_Date" ma:index="22" nillable="true" ma:displayName="Release Date" ma:description="Competitive Process Release Date (RFP, RFA, RFQ, ITB, etc)" ma:format="DateOnly" ma:internalName="Release_x0020_Date" ma:readOnly="false">
      <xsd:simpleType>
        <xsd:restriction base="dms:DateTime"/>
      </xsd:simpleType>
    </xsd:element>
    <xsd:element name="Cost_x0020_Avoidance_x0020_Method" ma:index="23" nillable="true" ma:displayName="Cost Avoidance Method" ma:description="Method utilized to determine cost avoidance/savings figure" ma:internalName="Cost_x0020_Avoidance_x0020_Method" ma:readOnly="false">
      <xsd:simpleType>
        <xsd:restriction base="dms:Text">
          <xsd:maxLength value="255"/>
        </xsd:restriction>
      </xsd:simpleType>
    </xsd:element>
    <xsd:element name="Cost_x0020_Avoidance" ma:index="24" nillable="true" ma:displayName="Cost Avoidance" ma:description="Cost avoidance/saving amount" ma:LCID="1033" ma:internalName="Cost_x0020_Avoidance" ma:readOnly="false">
      <xsd:simpleType>
        <xsd:restriction base="dms:Currency"/>
      </xsd:simpleType>
    </xsd:element>
    <xsd:element name="SharedWithUsers" ma:index="3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20" nillable="true" ma:displayName="Description" ma:description="Short description of services being requested" ma:internalName="DocumentSetDescription" ma:readOnly="false">
      <xsd:simpleType>
        <xsd:restriction base="dms:Note"/>
      </xsd:simpleType>
    </xsd:element>
    <xsd:element name="RoutingRuleDescription" ma:index="33" nillable="true" ma:displayName="Description" ma:hidden="true" ma:internalName="Description0"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709f45-ee57-4ddf-8078-855eb8d761aa" elementFormDefault="qualified">
    <xsd:import namespace="http://schemas.microsoft.com/office/2006/documentManagement/types"/>
    <xsd:import namespace="http://schemas.microsoft.com/office/infopath/2007/PartnerControls"/>
    <xsd:element name="Legal_x0020_Approval" ma:index="12" nillable="true" ma:displayName="Legal Approval" ma:description="Updated by Legal Services ONLY." ma:format="Dropdown" ma:internalName="Legal_x0020_Approval">
      <xsd:simpleType>
        <xsd:restriction base="dms:Choice">
          <xsd:enumeration value="AS-IS"/>
          <xsd:enumeration value="With Changes"/>
          <xsd:enumeration value="Required 2nd Review"/>
        </xsd:restriction>
      </xsd:simpleType>
    </xsd:element>
    <xsd:element name="Date_x0020_sent_x0020_to_x0020_DAS" ma:index="35" nillable="true" ma:displayName="Date sent to DAS" ma:format="DateOnly" ma:internalName="Date_x0020_sent_x0020_to_x0020_DAS">
      <xsd:simpleType>
        <xsd:restriction base="dms:DateTime"/>
      </xsd:simpleType>
    </xsd:element>
    <xsd:element name="Backup_x0020_Buyer" ma:index="36" nillable="true" ma:displayName="Backup OPG Contact" ma:list="{0ff31e51-d13c-4777-8ff6-56a65292f0cd}" ma:internalName="Backup_x0020_Buyer" ma:showField="FullName">
      <xsd:simpleType>
        <xsd:restriction base="dms:Lookup"/>
      </xsd:simpleType>
    </xsd:element>
    <xsd:element name="Lead_x0020_OPG_x0020_Contact" ma:index="37" nillable="true" ma:displayName="Lead OPG Contact" ma:list="{0ff31e51-d13c-4777-8ff6-56a65292f0cd}" ma:internalName="Lead_x0020_OPG_x0020_Contact" ma:showField="FullNam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1"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 xmlns="bc904590-817d-4546-93c9-e39b499093cd">6418 Adolescent Reproductive Health</Category>
    <SharedWithUsers xmlns="32249c65-da49-47e9-984a-f0159a6f027c">
      <UserInfo>
        <DisplayName/>
        <AccountId xsi:nil="true"/>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Core Metadata" ma:contentTypeID="0x010100BAD75EA75CD83B45A34259F0B184D0270046BCFC8BEE9F164099E99F62FD0393EA" ma:contentTypeVersion="7" ma:contentTypeDescription="" ma:contentTypeScope="" ma:versionID="9b1143fe75353fdec09ec8011cce4527">
  <xsd:schema xmlns:xsd="http://www.w3.org/2001/XMLSchema" xmlns:xs="http://www.w3.org/2001/XMLSchema" xmlns:p="http://schemas.microsoft.com/office/2006/metadata/properties" xmlns:ns2="bc904590-817d-4546-93c9-e39b499093cd" xmlns:ns3="32249c65-da49-47e9-984a-f0159a6f027c" targetNamespace="http://schemas.microsoft.com/office/2006/metadata/properties" ma:root="true" ma:fieldsID="1edd8583c9107dd45d7e39316bbe2abd" ns2:_="" ns3:_="">
    <xsd:import namespace="bc904590-817d-4546-93c9-e39b499093cd"/>
    <xsd:import namespace="32249c65-da49-47e9-984a-f0159a6f027c"/>
    <xsd:element name="properties">
      <xsd:complexType>
        <xsd:sequence>
          <xsd:element name="documentManagement">
            <xsd:complexType>
              <xsd:all>
                <xsd:element ref="ns3:SharedWithUsers"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04590-817d-4546-93c9-e39b499093cd" elementFormDefault="qualified">
    <xsd:import namespace="http://schemas.microsoft.com/office/2006/documentManagement/types"/>
    <xsd:import namespace="http://schemas.microsoft.com/office/infopath/2007/PartnerControls"/>
    <xsd:element name="Category" ma:index="10" nillable="true" ma:displayName="Category" ma:default="6594 NHAP" ma:format="Dropdown" ma:internalName="Category">
      <xsd:simpleType>
        <xsd:union memberTypes="dms:Text">
          <xsd:simpleType>
            <xsd:restriction base="dms:Choice">
              <xsd:enumeration value="Landing Page"/>
              <xsd:enumeration value="Grants Page"/>
              <xsd:enumeration value="Ongoing Grants"/>
              <xsd:enumeration value="RFA 5356 DD"/>
              <xsd:enumeration value="RFA 5486 SOAR"/>
              <xsd:enumeration value="RFA 4461 CFS DV &amp; SA"/>
              <xsd:enumeration value="RFA 5626 Food Security"/>
              <xsd:enumeration value="RFA 5622 Food Bank"/>
              <xsd:enumeration value="RFA 5699 Clearinghouse"/>
              <xsd:enumeration value="RFA 3934 SNAP"/>
              <xsd:enumeration value="RFA 5669 PHHS Block Grants"/>
              <xsd:enumeration value="RFA 4693 Stem Cell"/>
              <xsd:enumeration value="RFI 5329 MLTC A&amp;D Networks"/>
              <xsd:enumeration value="Contracts Page"/>
              <xsd:enumeration value="Ongoing Contracts"/>
              <xsd:enumeration value="RFQ iServe"/>
              <xsd:enumeration value="RFQ 5515 Tiered Foster Care"/>
              <xsd:enumeration value="RFQ Interpreters"/>
              <xsd:enumeration value="RFP MCO"/>
              <xsd:enumeration value="Funding Announcement - Lifespan"/>
              <xsd:enumeration value="Other"/>
              <xsd:enumeration value="RFQ NHAP"/>
              <xsd:enumeration value="AccessNe"/>
              <xsd:enumeration value="Serve Nebraska"/>
              <xsd:enumeration value="Vaccines for Children"/>
              <xsd:enumeration value="5553 Transitional Living Housing"/>
              <xsd:enumeration value="6124 NCDD HCBS"/>
              <xsd:enumeration value="6129 Employment Focus"/>
              <xsd:enumeration value="6137 NCDD Opportunity"/>
              <xsd:enumeration value="5965 SNAP E&amp;T"/>
              <xsd:enumeration value="6327 NDCC Opportunity"/>
              <xsd:enumeration value="6038 NDCC home and community"/>
              <xsd:enumeration value="NHAP 2024"/>
              <xsd:enumeration value="SOAR 2024"/>
              <xsd:enumeration value="6418 Adolescent Reproductive Health"/>
              <xsd:enumeration value="6413 Title V MCH"/>
              <xsd:enumeration value="Stem Cell 2024"/>
              <xsd:enumeration value="6485 TANF"/>
              <xsd:enumeration value="6594 NHAP"/>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32249c65-da49-47e9-984a-f0159a6f027c" elementFormDefault="qualified">
    <xsd:import namespace="http://schemas.microsoft.com/office/2006/documentManagement/types"/>
    <xsd:import namespace="http://schemas.microsoft.com/office/infopath/2007/PartnerControls"/>
    <xsd:element name="SharedWithUsers" ma:index="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70CEFC-E188-44BA-A221-C32AEB5D40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5fd85a-e86f-4392-ab15-fd3ffc15a3e1"/>
    <ds:schemaRef ds:uri="http://schemas.microsoft.com/sharepoint/v3"/>
    <ds:schemaRef ds:uri="e3709f45-ee57-4ddf-8078-855eb8d761aa"/>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3197D1-2FDF-4A6C-A9D7-607A094EDB27}">
  <ds:schemaRefs>
    <ds:schemaRef ds:uri="http://purl.org/dc/elements/1.1/"/>
    <ds:schemaRef ds:uri="http://www.w3.org/XML/1998/namespace"/>
    <ds:schemaRef ds:uri="e3709f45-ee57-4ddf-8078-855eb8d761aa"/>
    <ds:schemaRef ds:uri="http://schemas.microsoft.com/sharepoint/v4"/>
    <ds:schemaRef ds:uri="http://schemas.microsoft.com/sharepoint/v3"/>
    <ds:schemaRef ds:uri="145fd85a-e86f-4392-ab15-fd3ffc15a3e1"/>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C988D54-16A3-49C6-A9B6-42C48C4C90B3}">
  <ds:schemaRefs>
    <ds:schemaRef ds:uri="http://schemas.microsoft.com/sharepoint/v3/contenttype/forms"/>
  </ds:schemaRefs>
</ds:datastoreItem>
</file>

<file path=customXml/itemProps4.xml><?xml version="1.0" encoding="utf-8"?>
<ds:datastoreItem xmlns:ds="http://schemas.openxmlformats.org/officeDocument/2006/customXml" ds:itemID="{53C67404-1CE2-42BC-A72A-13F7ACB8FC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20</vt:i4>
      </vt:variant>
    </vt:vector>
  </HeadingPairs>
  <TitlesOfParts>
    <vt:vector size="37" baseType="lpstr">
      <vt:lpstr>1-info</vt:lpstr>
      <vt:lpstr>2-Budget JUSTIFY</vt:lpstr>
      <vt:lpstr>3-Budget + REVISE</vt:lpstr>
      <vt:lpstr>4-EXPENSE 1st Period</vt:lpstr>
      <vt:lpstr> 5-EXPENSE 2nd Period</vt:lpstr>
      <vt:lpstr>6-EXPENSE 3rd Period</vt:lpstr>
      <vt:lpstr> 7-EXPENSE 4th Period</vt:lpstr>
      <vt:lpstr> 8-EXPENSE 5th Period</vt:lpstr>
      <vt:lpstr> 9-EXPENSE 6th Period</vt:lpstr>
      <vt:lpstr> 10-EXPENSE 7th Period</vt:lpstr>
      <vt:lpstr> 11-EXPENSE 8th Period</vt:lpstr>
      <vt:lpstr>12-Personnel Calc</vt:lpstr>
      <vt:lpstr>13-Indirect Calc</vt:lpstr>
      <vt:lpstr>14-Match Calc</vt:lpstr>
      <vt:lpstr>15-Program Income Tracker</vt:lpstr>
      <vt:lpstr>16-Supplemental Support</vt:lpstr>
      <vt:lpstr>Background</vt:lpstr>
      <vt:lpstr>' 10-EXPENSE 7th Period'!Print_Area</vt:lpstr>
      <vt:lpstr>' 11-EXPENSE 8th Period'!Print_Area</vt:lpstr>
      <vt:lpstr>' 5-EXPENSE 2nd Period'!Print_Area</vt:lpstr>
      <vt:lpstr>' 7-EXPENSE 4th Period'!Print_Area</vt:lpstr>
      <vt:lpstr>' 8-EXPENSE 5th Period'!Print_Area</vt:lpstr>
      <vt:lpstr>' 9-EXPENSE 6th Period'!Print_Area</vt:lpstr>
      <vt:lpstr>'14-Match Calc'!Print_Area</vt:lpstr>
      <vt:lpstr>'2-Budget JUSTIFY'!Print_Area</vt:lpstr>
      <vt:lpstr>'3-Budget + REVISE'!Print_Area</vt:lpstr>
      <vt:lpstr>'6-EXPENSE 3rd Period'!Print_Area</vt:lpstr>
      <vt:lpstr>' 10-EXPENSE 7th Period'!Print_Titles</vt:lpstr>
      <vt:lpstr>' 11-EXPENSE 8th Period'!Print_Titles</vt:lpstr>
      <vt:lpstr>' 5-EXPENSE 2nd Period'!Print_Titles</vt:lpstr>
      <vt:lpstr>' 7-EXPENSE 4th Period'!Print_Titles</vt:lpstr>
      <vt:lpstr>' 8-EXPENSE 5th Period'!Print_Titles</vt:lpstr>
      <vt:lpstr>' 9-EXPENSE 6th Period'!Print_Titles</vt:lpstr>
      <vt:lpstr>'2-Budget JUSTIFY'!Print_Titles</vt:lpstr>
      <vt:lpstr>'3-Budget + REVISE'!Print_Titles</vt:lpstr>
      <vt:lpstr>'4-EXPENSE 1st Period'!Print_Titles</vt:lpstr>
      <vt:lpstr>'6-EXPENSE 3rd Period'!Print_Titles</vt:lpstr>
    </vt:vector>
  </TitlesOfParts>
  <Company>DHHS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rdelane</dc:creator>
  <dc:description/>
  <cp:lastModifiedBy>Kurz, Sarah</cp:lastModifiedBy>
  <cp:lastPrinted>2023-10-30T20:33:16Z</cp:lastPrinted>
  <dcterms:created xsi:type="dcterms:W3CDTF">2008-12-05T20:18:43Z</dcterms:created>
  <dcterms:modified xsi:type="dcterms:W3CDTF">2024-01-25T21:28:37Z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6" name="ContentTypeId">
    <vt:lpwstr>0x010100BAD75EA75CD83B45A34259F0B184D0270046BCFC8BEE9F164099E99F62FD0393EA</vt:lpwstr>
  </property>
  <property fmtid="{D5CDD505-2E9C-101B-9397-08002B2CF9AE}" pid="8" name="_docset_NoMedatataSyncRequired">
    <vt:lpwstr>False</vt:lpwstr>
  </property>
  <property fmtid="{D5CDD505-2E9C-101B-9397-08002B2CF9AE}" pid="9" name="Order">
    <vt:r8>82700</vt:r8>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y fmtid="{D5CDD505-2E9C-101B-9397-08002B2CF9AE}" pid="15" name="ComplianceAssetId">
    <vt:lpwstr/>
  </property>
</Properties>
</file>